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drawings/drawing29.xml" ContentType="application/vnd.openxmlformats-officedocument.drawingml.chartshapes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charts/chart30.xml" ContentType="application/vnd.openxmlformats-officedocument.drawingml.chart+xml"/>
  <Override PartName="/xl/drawings/drawing31.xml" ContentType="application/vnd.openxmlformats-officedocument.drawingml.chartshapes+xml"/>
  <Override PartName="/xl/charts/chart31.xml" ContentType="application/vnd.openxmlformats-officedocument.drawingml.chart+xml"/>
  <Override PartName="/xl/drawings/drawing32.xml" ContentType="application/vnd.openxmlformats-officedocument.drawingml.chartshapes+xml"/>
  <Override PartName="/xl/charts/chart32.xml" ContentType="application/vnd.openxmlformats-officedocument.drawingml.chart+xml"/>
  <Override PartName="/xl/drawings/drawing33.xml" ContentType="application/vnd.openxmlformats-officedocument.drawingml.chartshapes+xml"/>
  <Override PartName="/xl/charts/chart33.xml" ContentType="application/vnd.openxmlformats-officedocument.drawingml.chart+xml"/>
  <Override PartName="/xl/drawings/drawing34.xml" ContentType="application/vnd.openxmlformats-officedocument.drawingml.chartshapes+xml"/>
  <Override PartName="/xl/charts/chart34.xml" ContentType="application/vnd.openxmlformats-officedocument.drawingml.chart+xml"/>
  <Override PartName="/xl/drawings/drawing35.xml" ContentType="application/vnd.openxmlformats-officedocument.drawingml.chartshapes+xml"/>
  <Override PartName="/xl/charts/chart35.xml" ContentType="application/vnd.openxmlformats-officedocument.drawingml.chart+xml"/>
  <Override PartName="/xl/drawings/drawing36.xml" ContentType="application/vnd.openxmlformats-officedocument.drawingml.chartshapes+xml"/>
  <Override PartName="/xl/charts/chart36.xml" ContentType="application/vnd.openxmlformats-officedocument.drawingml.chart+xml"/>
  <Override PartName="/xl/drawings/drawing3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zoe_mcmellin_cyfoethnaturiolcymru_gov_uk/Documents/Microsoft Teams Chat Files/"/>
    </mc:Choice>
  </mc:AlternateContent>
  <xr:revisionPtr revIDLastSave="95" documentId="8_{BB99E3A0-FF2A-4DF1-A7BC-8B5204A66492}" xr6:coauthVersionLast="47" xr6:coauthVersionMax="47" xr10:uidLastSave="{C1C05A0F-0664-4D8B-8B76-DA035525C232}"/>
  <bookViews>
    <workbookView xWindow="-28920" yWindow="2055" windowWidth="29040" windowHeight="15720" tabRatio="697" activeTab="15" xr2:uid="{00000000-000D-0000-FFFF-FFFF00000000}"/>
  </bookViews>
  <sheets>
    <sheet name="Gwybodaeth Ymgeiswyr" sheetId="1" r:id="rId1"/>
    <sheet name="Data nodweddion ffisegol" sheetId="16" r:id="rId2"/>
    <sheet name="Physical Stats" sheetId="23" state="hidden" r:id="rId3"/>
    <sheet name="PSA charts" sheetId="37" state="hidden" r:id="rId4"/>
    <sheet name="Exempt Samples" sheetId="38" state="hidden" r:id="rId5"/>
    <sheet name="Data metel hybrin (trace)" sheetId="15" r:id="rId6"/>
    <sheet name="Metals and TS Calcs" sheetId="22" state="hidden" r:id="rId7"/>
    <sheet name="Data organotin" sheetId="24" r:id="rId8"/>
    <sheet name="Organotin calcs" sheetId="25" state="hidden" r:id="rId9"/>
    <sheet name="Data hydrocarbon polyaromatig" sheetId="26" r:id="rId10"/>
    <sheet name="PAH calcs" sheetId="27" state="hidden" r:id="rId11"/>
    <sheet name="Data deuffenyl polyclorinedig" sheetId="28" r:id="rId12"/>
    <sheet name="PCB calcs" sheetId="29" state="hidden" r:id="rId13"/>
    <sheet name="Organochlorine data" sheetId="30" r:id="rId14"/>
    <sheet name="Organochlorine calcs" sheetId="31" state="hidden" r:id="rId15"/>
    <sheet name="Data deunydd gwrth-fflamau wedi" sheetId="32" r:id="rId16"/>
    <sheet name="Sheet1" sheetId="39" r:id="rId17"/>
    <sheet name="BDE calcs" sheetId="33" state="hidden" r:id="rId18"/>
    <sheet name="PR details" sheetId="8" state="hidden" r:id="rId19"/>
    <sheet name="Import" sheetId="34" state="hidden" r:id="rId20"/>
  </sheets>
  <definedNames>
    <definedName name="ValidationRange">'Data metel hybrin (trace)'!$K$8:$R$37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F25" i="1"/>
  <c r="E25" i="1"/>
  <c r="I8" i="27" l="1"/>
  <c r="M10" i="38"/>
  <c r="I9" i="38" l="1"/>
  <c r="I10" i="38"/>
  <c r="I11" i="38"/>
  <c r="I29" i="38"/>
  <c r="I30" i="38"/>
  <c r="J38" i="23" l="1"/>
  <c r="K38" i="23" s="1"/>
  <c r="J37" i="23"/>
  <c r="K37" i="23" s="1"/>
  <c r="J36" i="23"/>
  <c r="K36" i="23" s="1"/>
  <c r="J35" i="23"/>
  <c r="K35" i="23" s="1"/>
  <c r="J34" i="23"/>
  <c r="K34" i="23" s="1"/>
  <c r="J33" i="23"/>
  <c r="K33" i="23" s="1"/>
  <c r="J32" i="23"/>
  <c r="K32" i="23" s="1"/>
  <c r="J31" i="23"/>
  <c r="K31" i="23" s="1"/>
  <c r="J30" i="23"/>
  <c r="K30" i="23" s="1"/>
  <c r="J29" i="23"/>
  <c r="K29" i="23" s="1"/>
  <c r="J28" i="23"/>
  <c r="K28" i="23" s="1"/>
  <c r="J27" i="23"/>
  <c r="K27" i="23" s="1"/>
  <c r="J26" i="23"/>
  <c r="K26" i="23" s="1"/>
  <c r="J25" i="23"/>
  <c r="K25" i="23" s="1"/>
  <c r="J24" i="23"/>
  <c r="K24" i="23" s="1"/>
  <c r="J23" i="23"/>
  <c r="K23" i="23" s="1"/>
  <c r="J22" i="23"/>
  <c r="K22" i="23" s="1"/>
  <c r="J21" i="23"/>
  <c r="K21" i="23" s="1"/>
  <c r="J20" i="23"/>
  <c r="K20" i="23" s="1"/>
  <c r="J19" i="23"/>
  <c r="K19" i="23" s="1"/>
  <c r="J18" i="23"/>
  <c r="K18" i="23" s="1"/>
  <c r="J17" i="23"/>
  <c r="K17" i="23" s="1"/>
  <c r="J16" i="23"/>
  <c r="K16" i="23" s="1"/>
  <c r="J15" i="23"/>
  <c r="K15" i="23" s="1"/>
  <c r="J14" i="23"/>
  <c r="K14" i="23" s="1"/>
  <c r="J13" i="23"/>
  <c r="K13" i="23" s="1"/>
  <c r="J12" i="23"/>
  <c r="K12" i="23" s="1"/>
  <c r="J11" i="23"/>
  <c r="K11" i="23" s="1"/>
  <c r="J10" i="23"/>
  <c r="K10" i="23" s="1"/>
  <c r="J9" i="23"/>
  <c r="K9" i="23" s="1"/>
  <c r="J75" i="23" l="1"/>
  <c r="J72" i="23"/>
  <c r="J73" i="23"/>
  <c r="J77" i="23"/>
  <c r="J71" i="23"/>
  <c r="J76" i="23"/>
  <c r="J74" i="23"/>
  <c r="J78" i="23"/>
  <c r="J51" i="23"/>
  <c r="J59" i="23"/>
  <c r="J67" i="23"/>
  <c r="J56" i="23"/>
  <c r="J64" i="23"/>
  <c r="J49" i="23"/>
  <c r="J53" i="23"/>
  <c r="J57" i="23"/>
  <c r="J61" i="23"/>
  <c r="J65" i="23"/>
  <c r="J69" i="23"/>
  <c r="J55" i="23"/>
  <c r="J63" i="23"/>
  <c r="J52" i="23"/>
  <c r="J60" i="23"/>
  <c r="J68" i="23"/>
  <c r="J50" i="23"/>
  <c r="J54" i="23"/>
  <c r="J58" i="23"/>
  <c r="J62" i="23"/>
  <c r="J66" i="23"/>
  <c r="J70" i="23"/>
  <c r="K30" i="38"/>
  <c r="K26" i="38"/>
  <c r="K22" i="38"/>
  <c r="K18" i="38"/>
  <c r="K14" i="38"/>
  <c r="K10" i="38"/>
  <c r="K27" i="38"/>
  <c r="K37" i="38"/>
  <c r="K33" i="38"/>
  <c r="K21" i="38"/>
  <c r="K17" i="38"/>
  <c r="K32" i="38"/>
  <c r="K28" i="38"/>
  <c r="K16" i="38"/>
  <c r="K12" i="38"/>
  <c r="K23" i="38"/>
  <c r="K19" i="38"/>
  <c r="K15" i="38"/>
  <c r="K31" i="38"/>
  <c r="K35" i="38"/>
  <c r="K9" i="38"/>
  <c r="K20" i="38"/>
  <c r="K36" i="38"/>
  <c r="K13" i="38"/>
  <c r="K29" i="38"/>
  <c r="K25" i="38"/>
  <c r="K24" i="38"/>
  <c r="K11" i="38"/>
  <c r="K52" i="38"/>
  <c r="K51" i="38"/>
  <c r="K50" i="38"/>
  <c r="K49" i="38"/>
  <c r="K48" i="38"/>
  <c r="K47" i="38"/>
  <c r="K38" i="38"/>
  <c r="K34" i="38"/>
  <c r="M16" i="38"/>
  <c r="N16" i="38" s="1"/>
  <c r="M38" i="38"/>
  <c r="N38" i="38" s="1"/>
  <c r="M37" i="38"/>
  <c r="N37" i="38" s="1"/>
  <c r="M36" i="38"/>
  <c r="N36" i="38" s="1"/>
  <c r="M35" i="38"/>
  <c r="N35" i="38" s="1"/>
  <c r="M34" i="38"/>
  <c r="N34" i="38" s="1"/>
  <c r="M33" i="38"/>
  <c r="N33" i="38" s="1"/>
  <c r="M32" i="38"/>
  <c r="N32" i="38" s="1"/>
  <c r="M31" i="38"/>
  <c r="N31" i="38" s="1"/>
  <c r="M30" i="38"/>
  <c r="N30" i="38" s="1"/>
  <c r="M29" i="38"/>
  <c r="N29" i="38" s="1"/>
  <c r="M28" i="38"/>
  <c r="N28" i="38" s="1"/>
  <c r="M27" i="38"/>
  <c r="N27" i="38" s="1"/>
  <c r="M26" i="38"/>
  <c r="N26" i="38" s="1"/>
  <c r="M25" i="38"/>
  <c r="N25" i="38" s="1"/>
  <c r="M24" i="38"/>
  <c r="N24" i="38" s="1"/>
  <c r="M23" i="38"/>
  <c r="N23" i="38" s="1"/>
  <c r="M22" i="38"/>
  <c r="N22" i="38" s="1"/>
  <c r="M21" i="38"/>
  <c r="N21" i="38" s="1"/>
  <c r="M20" i="38"/>
  <c r="N20" i="38" s="1"/>
  <c r="M19" i="38"/>
  <c r="N19" i="38" s="1"/>
  <c r="M18" i="38"/>
  <c r="N18" i="38" s="1"/>
  <c r="M17" i="38"/>
  <c r="N17" i="38" s="1"/>
  <c r="M15" i="38"/>
  <c r="N15" i="38" s="1"/>
  <c r="M14" i="38"/>
  <c r="N14" i="38" s="1"/>
  <c r="M13" i="38"/>
  <c r="N13" i="38" s="1"/>
  <c r="M12" i="38"/>
  <c r="N12" i="38" s="1"/>
  <c r="M11" i="38"/>
  <c r="N11" i="38" s="1"/>
  <c r="N10" i="38"/>
  <c r="M9" i="38"/>
  <c r="N9" i="38" s="1"/>
  <c r="M38" i="23"/>
  <c r="M37" i="23"/>
  <c r="M36" i="23"/>
  <c r="M35" i="23"/>
  <c r="M34" i="23"/>
  <c r="M33" i="23"/>
  <c r="M32" i="23"/>
  <c r="M31" i="23"/>
  <c r="M30" i="23"/>
  <c r="M29" i="23"/>
  <c r="M28" i="23"/>
  <c r="M27" i="23"/>
  <c r="M26" i="23"/>
  <c r="M25" i="23"/>
  <c r="M24" i="23"/>
  <c r="M23" i="23"/>
  <c r="M22" i="23"/>
  <c r="M21" i="23"/>
  <c r="M20" i="23"/>
  <c r="M19" i="23"/>
  <c r="M18" i="23"/>
  <c r="M17" i="23"/>
  <c r="M16" i="23"/>
  <c r="M15" i="23"/>
  <c r="M14" i="23"/>
  <c r="M13" i="23"/>
  <c r="M12" i="23"/>
  <c r="M11" i="23"/>
  <c r="M10" i="23"/>
  <c r="M9" i="23"/>
  <c r="L38" i="38"/>
  <c r="J38" i="38"/>
  <c r="I38" i="38"/>
  <c r="H38" i="38"/>
  <c r="L37" i="38"/>
  <c r="J37" i="38"/>
  <c r="I37" i="38"/>
  <c r="H37" i="38"/>
  <c r="L36" i="38"/>
  <c r="J36" i="38"/>
  <c r="I36" i="38"/>
  <c r="H36" i="38"/>
  <c r="L35" i="38"/>
  <c r="J35" i="38"/>
  <c r="I35" i="38"/>
  <c r="H35" i="38"/>
  <c r="L34" i="38"/>
  <c r="J34" i="38"/>
  <c r="I34" i="38"/>
  <c r="H34" i="38"/>
  <c r="L33" i="38"/>
  <c r="J33" i="38"/>
  <c r="I33" i="38"/>
  <c r="H33" i="38"/>
  <c r="L32" i="38"/>
  <c r="J32" i="38"/>
  <c r="I32" i="38"/>
  <c r="H32" i="38"/>
  <c r="L31" i="38"/>
  <c r="J31" i="38"/>
  <c r="I31" i="38"/>
  <c r="H31" i="38"/>
  <c r="L30" i="38"/>
  <c r="J30" i="38"/>
  <c r="H30" i="38"/>
  <c r="L29" i="38"/>
  <c r="J29" i="38"/>
  <c r="H29" i="38"/>
  <c r="L28" i="38"/>
  <c r="J28" i="38"/>
  <c r="I28" i="38"/>
  <c r="H28" i="38"/>
  <c r="L27" i="38"/>
  <c r="J27" i="38"/>
  <c r="I27" i="38"/>
  <c r="H27" i="38"/>
  <c r="L26" i="38"/>
  <c r="J26" i="38"/>
  <c r="I26" i="38"/>
  <c r="H26" i="38"/>
  <c r="L25" i="38"/>
  <c r="J25" i="38"/>
  <c r="I25" i="38"/>
  <c r="H25" i="38"/>
  <c r="L24" i="38"/>
  <c r="J24" i="38"/>
  <c r="I24" i="38"/>
  <c r="H24" i="38"/>
  <c r="L23" i="38"/>
  <c r="J23" i="38"/>
  <c r="I23" i="38"/>
  <c r="H23" i="38"/>
  <c r="L22" i="38"/>
  <c r="J22" i="38"/>
  <c r="I22" i="38"/>
  <c r="H22" i="38"/>
  <c r="L21" i="38"/>
  <c r="J21" i="38"/>
  <c r="I21" i="38"/>
  <c r="H21" i="38"/>
  <c r="L20" i="38"/>
  <c r="J20" i="38"/>
  <c r="I20" i="38"/>
  <c r="H20" i="38"/>
  <c r="L19" i="38"/>
  <c r="J19" i="38"/>
  <c r="I19" i="38"/>
  <c r="H19" i="38"/>
  <c r="L18" i="38"/>
  <c r="J18" i="38"/>
  <c r="I18" i="38"/>
  <c r="H18" i="38"/>
  <c r="L17" i="38"/>
  <c r="J17" i="38"/>
  <c r="I17" i="38"/>
  <c r="H17" i="38"/>
  <c r="L16" i="38"/>
  <c r="J16" i="38"/>
  <c r="I16" i="38"/>
  <c r="H16" i="38"/>
  <c r="L15" i="38"/>
  <c r="J15" i="38"/>
  <c r="I15" i="38"/>
  <c r="H15" i="38"/>
  <c r="D15" i="38"/>
  <c r="L14" i="38"/>
  <c r="J14" i="38"/>
  <c r="I14" i="38"/>
  <c r="I47" i="38" s="1"/>
  <c r="J47" i="38" s="1"/>
  <c r="H14" i="38"/>
  <c r="D14" i="38"/>
  <c r="L13" i="38"/>
  <c r="J13" i="38"/>
  <c r="I13" i="38"/>
  <c r="H13" i="38"/>
  <c r="L12" i="38"/>
  <c r="J12" i="38"/>
  <c r="I12" i="38"/>
  <c r="H12" i="38"/>
  <c r="D12" i="38"/>
  <c r="L11" i="38"/>
  <c r="J11" i="38"/>
  <c r="H11" i="38"/>
  <c r="D11" i="38"/>
  <c r="L10" i="38"/>
  <c r="J10" i="38"/>
  <c r="H10" i="38"/>
  <c r="D10" i="38"/>
  <c r="L9" i="38"/>
  <c r="J9" i="38"/>
  <c r="H9" i="38"/>
  <c r="D9" i="38"/>
  <c r="D8" i="38"/>
  <c r="I49" i="38" l="1"/>
  <c r="J49" i="38" s="1"/>
  <c r="I50" i="38"/>
  <c r="J50" i="38" s="1"/>
  <c r="I52" i="38"/>
  <c r="J52" i="38" s="1"/>
  <c r="I48" i="38"/>
  <c r="J48" i="38" s="1"/>
  <c r="I51" i="38"/>
  <c r="J51" i="38" s="1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L52" i="38" l="1"/>
  <c r="M52" i="38" s="1"/>
  <c r="L51" i="38"/>
  <c r="M51" i="38" s="1"/>
  <c r="L48" i="38"/>
  <c r="M48" i="38" s="1"/>
  <c r="L49" i="38"/>
  <c r="M49" i="38" s="1"/>
  <c r="L50" i="38"/>
  <c r="M50" i="38" s="1"/>
  <c r="J54" i="38"/>
  <c r="L47" i="38"/>
  <c r="M47" i="38" s="1"/>
  <c r="CH2" i="34" l="1"/>
  <c r="M54" i="38"/>
  <c r="CI2" i="34" l="1"/>
  <c r="K176" i="31"/>
  <c r="K177" i="31"/>
  <c r="K178" i="31"/>
  <c r="K179" i="31"/>
  <c r="K180" i="31"/>
  <c r="K181" i="31"/>
  <c r="K176" i="27" l="1"/>
  <c r="K177" i="27"/>
  <c r="K178" i="27"/>
  <c r="K179" i="27"/>
  <c r="K180" i="27"/>
  <c r="K181" i="27"/>
  <c r="BE38" i="23" l="1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AR38" i="23"/>
  <c r="AQ38" i="23"/>
  <c r="AP38" i="23"/>
  <c r="AO38" i="23"/>
  <c r="AN38" i="23"/>
  <c r="AM38" i="23"/>
  <c r="AL38" i="23"/>
  <c r="AK38" i="23"/>
  <c r="AJ38" i="23"/>
  <c r="AI38" i="23"/>
  <c r="AH38" i="23"/>
  <c r="AG38" i="23"/>
  <c r="AF38" i="23"/>
  <c r="AE38" i="23"/>
  <c r="AD38" i="23"/>
  <c r="AC38" i="23"/>
  <c r="AB38" i="23"/>
  <c r="AA38" i="23"/>
  <c r="Z38" i="23"/>
  <c r="Y38" i="23"/>
  <c r="X38" i="23"/>
  <c r="W38" i="23"/>
  <c r="V38" i="23"/>
  <c r="U38" i="23"/>
  <c r="T38" i="23"/>
  <c r="S38" i="23"/>
  <c r="R38" i="23"/>
  <c r="Q38" i="23"/>
  <c r="P38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AR37" i="23"/>
  <c r="AQ37" i="23"/>
  <c r="AP37" i="23"/>
  <c r="AO37" i="23"/>
  <c r="AN37" i="23"/>
  <c r="AM37" i="23"/>
  <c r="AL37" i="23"/>
  <c r="AK37" i="23"/>
  <c r="AJ37" i="23"/>
  <c r="AI37" i="23"/>
  <c r="AH37" i="23"/>
  <c r="AG37" i="23"/>
  <c r="AF37" i="23"/>
  <c r="AE37" i="23"/>
  <c r="AD37" i="23"/>
  <c r="AC37" i="23"/>
  <c r="AB37" i="23"/>
  <c r="AA37" i="23"/>
  <c r="Z37" i="23"/>
  <c r="Y37" i="23"/>
  <c r="X37" i="23"/>
  <c r="W37" i="23"/>
  <c r="V37" i="23"/>
  <c r="U37" i="23"/>
  <c r="T37" i="23"/>
  <c r="S37" i="23"/>
  <c r="R37" i="23"/>
  <c r="Q37" i="23"/>
  <c r="P37" i="23"/>
  <c r="BE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AR36" i="23"/>
  <c r="AQ36" i="23"/>
  <c r="AP36" i="23"/>
  <c r="AO36" i="23"/>
  <c r="AN36" i="23"/>
  <c r="AM36" i="23"/>
  <c r="AL36" i="23"/>
  <c r="AK36" i="23"/>
  <c r="AJ36" i="23"/>
  <c r="AI36" i="23"/>
  <c r="AH36" i="23"/>
  <c r="AG36" i="23"/>
  <c r="AF36" i="23"/>
  <c r="AE36" i="23"/>
  <c r="AD36" i="23"/>
  <c r="AC36" i="23"/>
  <c r="AB36" i="23"/>
  <c r="AA36" i="23"/>
  <c r="Z36" i="23"/>
  <c r="Y36" i="23"/>
  <c r="X36" i="23"/>
  <c r="W36" i="23"/>
  <c r="V36" i="23"/>
  <c r="U36" i="23"/>
  <c r="T36" i="23"/>
  <c r="S36" i="23"/>
  <c r="R36" i="23"/>
  <c r="Q36" i="23"/>
  <c r="P36" i="23"/>
  <c r="BE35" i="23"/>
  <c r="BD35" i="23"/>
  <c r="BC35" i="23"/>
  <c r="BB35" i="23"/>
  <c r="BA35" i="23"/>
  <c r="AZ35" i="23"/>
  <c r="AY35" i="23"/>
  <c r="AX35" i="23"/>
  <c r="AW35" i="23"/>
  <c r="AV35" i="23"/>
  <c r="AU35" i="23"/>
  <c r="AT35" i="23"/>
  <c r="AS35" i="23"/>
  <c r="AR35" i="23"/>
  <c r="AQ35" i="23"/>
  <c r="AP35" i="23"/>
  <c r="AO35" i="23"/>
  <c r="AN35" i="23"/>
  <c r="AM35" i="23"/>
  <c r="AL35" i="23"/>
  <c r="AK35" i="23"/>
  <c r="AJ35" i="23"/>
  <c r="AI35" i="23"/>
  <c r="AH35" i="23"/>
  <c r="AG35" i="23"/>
  <c r="AF35" i="23"/>
  <c r="AE35" i="23"/>
  <c r="AD35" i="23"/>
  <c r="AC35" i="23"/>
  <c r="AB35" i="23"/>
  <c r="AA35" i="23"/>
  <c r="Z35" i="23"/>
  <c r="Y35" i="23"/>
  <c r="X35" i="23"/>
  <c r="W35" i="23"/>
  <c r="V35" i="23"/>
  <c r="U35" i="23"/>
  <c r="T35" i="23"/>
  <c r="S35" i="23"/>
  <c r="R35" i="23"/>
  <c r="Q35" i="23"/>
  <c r="P35" i="23"/>
  <c r="BE34" i="23"/>
  <c r="BD34" i="23"/>
  <c r="BC34" i="23"/>
  <c r="BB34" i="23"/>
  <c r="BA34" i="23"/>
  <c r="AZ34" i="23"/>
  <c r="AY34" i="23"/>
  <c r="AX34" i="23"/>
  <c r="AW34" i="23"/>
  <c r="AV34" i="23"/>
  <c r="AU34" i="23"/>
  <c r="AT34" i="23"/>
  <c r="AS34" i="23"/>
  <c r="AR34" i="23"/>
  <c r="AQ34" i="23"/>
  <c r="AP34" i="23"/>
  <c r="AO34" i="23"/>
  <c r="AN34" i="23"/>
  <c r="AM34" i="23"/>
  <c r="AL34" i="23"/>
  <c r="AK34" i="23"/>
  <c r="AJ34" i="23"/>
  <c r="AI34" i="23"/>
  <c r="AH34" i="23"/>
  <c r="AG34" i="23"/>
  <c r="AF34" i="23"/>
  <c r="AE34" i="23"/>
  <c r="AD34" i="23"/>
  <c r="AC34" i="23"/>
  <c r="AB34" i="23"/>
  <c r="AA34" i="23"/>
  <c r="Z34" i="23"/>
  <c r="Y34" i="23"/>
  <c r="X34" i="23"/>
  <c r="W34" i="23"/>
  <c r="V34" i="23"/>
  <c r="U34" i="23"/>
  <c r="T34" i="23"/>
  <c r="S34" i="23"/>
  <c r="R34" i="23"/>
  <c r="Q34" i="23"/>
  <c r="P34" i="23"/>
  <c r="BE33" i="23"/>
  <c r="BD33" i="23"/>
  <c r="BC33" i="23"/>
  <c r="BB33" i="23"/>
  <c r="BA33" i="23"/>
  <c r="AZ33" i="23"/>
  <c r="AY33" i="23"/>
  <c r="AX33" i="23"/>
  <c r="AW33" i="23"/>
  <c r="AV33" i="23"/>
  <c r="AU33" i="23"/>
  <c r="AT33" i="23"/>
  <c r="AS33" i="23"/>
  <c r="AR33" i="23"/>
  <c r="AQ33" i="23"/>
  <c r="AP33" i="23"/>
  <c r="AO33" i="23"/>
  <c r="AN33" i="23"/>
  <c r="AM33" i="23"/>
  <c r="AL33" i="23"/>
  <c r="AK33" i="23"/>
  <c r="AJ33" i="23"/>
  <c r="AI33" i="23"/>
  <c r="AH33" i="23"/>
  <c r="AG33" i="23"/>
  <c r="AF33" i="23"/>
  <c r="AE33" i="23"/>
  <c r="AD33" i="23"/>
  <c r="AC33" i="23"/>
  <c r="AB33" i="23"/>
  <c r="AA33" i="23"/>
  <c r="Z33" i="23"/>
  <c r="Y33" i="23"/>
  <c r="X33" i="23"/>
  <c r="W33" i="23"/>
  <c r="V33" i="23"/>
  <c r="U33" i="23"/>
  <c r="T33" i="23"/>
  <c r="S33" i="23"/>
  <c r="R33" i="23"/>
  <c r="Q33" i="23"/>
  <c r="P33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AR32" i="23"/>
  <c r="AQ32" i="23"/>
  <c r="AP32" i="23"/>
  <c r="AO32" i="23"/>
  <c r="AN32" i="23"/>
  <c r="AM32" i="23"/>
  <c r="AL32" i="23"/>
  <c r="AK32" i="23"/>
  <c r="AJ32" i="23"/>
  <c r="AI32" i="23"/>
  <c r="AH32" i="23"/>
  <c r="AG32" i="23"/>
  <c r="AF32" i="23"/>
  <c r="AE32" i="23"/>
  <c r="AD32" i="23"/>
  <c r="AC32" i="23"/>
  <c r="AB32" i="23"/>
  <c r="AA32" i="23"/>
  <c r="Z32" i="23"/>
  <c r="Y32" i="23"/>
  <c r="X32" i="23"/>
  <c r="W32" i="23"/>
  <c r="V32" i="23"/>
  <c r="U32" i="23"/>
  <c r="T32" i="23"/>
  <c r="S32" i="23"/>
  <c r="R32" i="23"/>
  <c r="Q32" i="23"/>
  <c r="P32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AR31" i="23"/>
  <c r="AQ31" i="23"/>
  <c r="AP31" i="23"/>
  <c r="AO31" i="23"/>
  <c r="AN31" i="23"/>
  <c r="AM31" i="23"/>
  <c r="AL31" i="23"/>
  <c r="AK31" i="23"/>
  <c r="AJ31" i="23"/>
  <c r="AI31" i="23"/>
  <c r="AH31" i="23"/>
  <c r="AG31" i="23"/>
  <c r="AF31" i="23"/>
  <c r="AE31" i="23"/>
  <c r="AD31" i="23"/>
  <c r="AC31" i="23"/>
  <c r="AB31" i="23"/>
  <c r="AA31" i="23"/>
  <c r="Z31" i="23"/>
  <c r="Y31" i="23"/>
  <c r="X31" i="23"/>
  <c r="W31" i="23"/>
  <c r="V31" i="23"/>
  <c r="U31" i="23"/>
  <c r="T31" i="23"/>
  <c r="S31" i="23"/>
  <c r="R31" i="23"/>
  <c r="Q31" i="23"/>
  <c r="P31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AR30" i="23"/>
  <c r="AQ30" i="23"/>
  <c r="AP30" i="23"/>
  <c r="AO30" i="23"/>
  <c r="AN30" i="23"/>
  <c r="AM30" i="23"/>
  <c r="AL30" i="23"/>
  <c r="AK30" i="23"/>
  <c r="AJ30" i="23"/>
  <c r="AI30" i="23"/>
  <c r="AH30" i="23"/>
  <c r="AG30" i="23"/>
  <c r="AF30" i="23"/>
  <c r="AE30" i="23"/>
  <c r="AD30" i="23"/>
  <c r="AC30" i="23"/>
  <c r="AB30" i="23"/>
  <c r="AA30" i="23"/>
  <c r="Z30" i="23"/>
  <c r="Y30" i="23"/>
  <c r="X30" i="23"/>
  <c r="W30" i="23"/>
  <c r="V30" i="23"/>
  <c r="U30" i="23"/>
  <c r="T30" i="23"/>
  <c r="S30" i="23"/>
  <c r="R30" i="23"/>
  <c r="Q30" i="23"/>
  <c r="P30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BE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AR28" i="23"/>
  <c r="AQ28" i="23"/>
  <c r="AP28" i="23"/>
  <c r="AO28" i="23"/>
  <c r="AN28" i="23"/>
  <c r="AM28" i="23"/>
  <c r="AL28" i="23"/>
  <c r="AK28" i="23"/>
  <c r="AJ28" i="23"/>
  <c r="AI28" i="23"/>
  <c r="AH28" i="23"/>
  <c r="AG28" i="23"/>
  <c r="AF28" i="23"/>
  <c r="AE28" i="23"/>
  <c r="AD28" i="23"/>
  <c r="AC28" i="23"/>
  <c r="AB28" i="23"/>
  <c r="AA28" i="23"/>
  <c r="Z28" i="23"/>
  <c r="Y28" i="23"/>
  <c r="X28" i="23"/>
  <c r="W28" i="23"/>
  <c r="V28" i="23"/>
  <c r="U28" i="23"/>
  <c r="T28" i="23"/>
  <c r="S28" i="23"/>
  <c r="R28" i="23"/>
  <c r="Q28" i="23"/>
  <c r="P28" i="23"/>
  <c r="BE27" i="23"/>
  <c r="BD27" i="23"/>
  <c r="BC27" i="23"/>
  <c r="BB27" i="23"/>
  <c r="BA27" i="23"/>
  <c r="AZ27" i="23"/>
  <c r="AY27" i="23"/>
  <c r="AX27" i="23"/>
  <c r="AW27" i="23"/>
  <c r="AV27" i="23"/>
  <c r="AU27" i="23"/>
  <c r="AT27" i="23"/>
  <c r="AS27" i="23"/>
  <c r="AR27" i="23"/>
  <c r="AQ27" i="23"/>
  <c r="AP27" i="23"/>
  <c r="AO27" i="23"/>
  <c r="AN27" i="23"/>
  <c r="AM27" i="23"/>
  <c r="AL27" i="23"/>
  <c r="AK27" i="23"/>
  <c r="AJ27" i="23"/>
  <c r="AI27" i="23"/>
  <c r="AH27" i="23"/>
  <c r="AG27" i="23"/>
  <c r="AF27" i="23"/>
  <c r="AE27" i="23"/>
  <c r="AD27" i="23"/>
  <c r="AC27" i="23"/>
  <c r="AB27" i="23"/>
  <c r="AA27" i="23"/>
  <c r="Z27" i="23"/>
  <c r="Y27" i="23"/>
  <c r="X27" i="23"/>
  <c r="W27" i="23"/>
  <c r="V27" i="23"/>
  <c r="U27" i="23"/>
  <c r="T27" i="23"/>
  <c r="S27" i="23"/>
  <c r="R27" i="23"/>
  <c r="Q27" i="23"/>
  <c r="P27" i="23"/>
  <c r="BE26" i="23"/>
  <c r="BD26" i="23"/>
  <c r="BC26" i="23"/>
  <c r="BB26" i="23"/>
  <c r="BA26" i="23"/>
  <c r="AZ26" i="23"/>
  <c r="AY26" i="23"/>
  <c r="AX26" i="23"/>
  <c r="AW26" i="23"/>
  <c r="AV26" i="23"/>
  <c r="AU26" i="23"/>
  <c r="AT26" i="23"/>
  <c r="AS26" i="23"/>
  <c r="AR26" i="23"/>
  <c r="AQ26" i="23"/>
  <c r="AP26" i="23"/>
  <c r="AO26" i="23"/>
  <c r="AN26" i="23"/>
  <c r="AM26" i="23"/>
  <c r="AL26" i="23"/>
  <c r="AK26" i="23"/>
  <c r="AJ26" i="23"/>
  <c r="AI26" i="23"/>
  <c r="AH26" i="23"/>
  <c r="AG26" i="23"/>
  <c r="AF26" i="23"/>
  <c r="AE26" i="23"/>
  <c r="AD26" i="23"/>
  <c r="AC26" i="23"/>
  <c r="AB26" i="23"/>
  <c r="AA26" i="23"/>
  <c r="Z26" i="23"/>
  <c r="Y26" i="23"/>
  <c r="X26" i="23"/>
  <c r="W26" i="23"/>
  <c r="V26" i="23"/>
  <c r="U26" i="23"/>
  <c r="T26" i="23"/>
  <c r="S26" i="23"/>
  <c r="R26" i="23"/>
  <c r="Q26" i="23"/>
  <c r="P26" i="23"/>
  <c r="BE25" i="23"/>
  <c r="BD25" i="23"/>
  <c r="BC25" i="23"/>
  <c r="BB25" i="23"/>
  <c r="BA25" i="23"/>
  <c r="AZ25" i="23"/>
  <c r="AY25" i="23"/>
  <c r="AX25" i="23"/>
  <c r="AW25" i="23"/>
  <c r="AV25" i="23"/>
  <c r="AU25" i="23"/>
  <c r="AT25" i="23"/>
  <c r="AS25" i="23"/>
  <c r="AR25" i="23"/>
  <c r="AQ25" i="23"/>
  <c r="AP25" i="23"/>
  <c r="AO25" i="23"/>
  <c r="AN25" i="23"/>
  <c r="AM25" i="23"/>
  <c r="AL25" i="23"/>
  <c r="AK25" i="23"/>
  <c r="AJ25" i="23"/>
  <c r="AI25" i="23"/>
  <c r="AH25" i="23"/>
  <c r="AG25" i="23"/>
  <c r="AF25" i="23"/>
  <c r="AE25" i="23"/>
  <c r="AD25" i="23"/>
  <c r="AC25" i="23"/>
  <c r="AB25" i="23"/>
  <c r="AA25" i="23"/>
  <c r="Z25" i="23"/>
  <c r="Y25" i="23"/>
  <c r="X25" i="23"/>
  <c r="W25" i="23"/>
  <c r="V25" i="23"/>
  <c r="U25" i="23"/>
  <c r="T25" i="23"/>
  <c r="S25" i="23"/>
  <c r="R25" i="23"/>
  <c r="Q25" i="23"/>
  <c r="P25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AR24" i="23"/>
  <c r="AQ24" i="23"/>
  <c r="AP24" i="23"/>
  <c r="AO24" i="23"/>
  <c r="AN24" i="23"/>
  <c r="AM24" i="23"/>
  <c r="AL24" i="23"/>
  <c r="AK24" i="23"/>
  <c r="AJ24" i="23"/>
  <c r="AI24" i="23"/>
  <c r="AH24" i="23"/>
  <c r="AG24" i="23"/>
  <c r="AF24" i="23"/>
  <c r="AE24" i="23"/>
  <c r="AD24" i="23"/>
  <c r="AC24" i="23"/>
  <c r="AB24" i="23"/>
  <c r="AA24" i="23"/>
  <c r="Z24" i="23"/>
  <c r="Y24" i="23"/>
  <c r="X24" i="23"/>
  <c r="W24" i="23"/>
  <c r="V24" i="23"/>
  <c r="U24" i="23"/>
  <c r="T24" i="23"/>
  <c r="S24" i="23"/>
  <c r="R24" i="23"/>
  <c r="Q24" i="23"/>
  <c r="P24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AR23" i="23"/>
  <c r="AQ23" i="23"/>
  <c r="AP23" i="23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AR22" i="23"/>
  <c r="AQ22" i="23"/>
  <c r="AP22" i="23"/>
  <c r="AO22" i="23"/>
  <c r="AN22" i="23"/>
  <c r="AM22" i="23"/>
  <c r="AL22" i="23"/>
  <c r="AK22" i="23"/>
  <c r="AJ22" i="23"/>
  <c r="AI22" i="23"/>
  <c r="AH22" i="23"/>
  <c r="AG22" i="23"/>
  <c r="AF22" i="23"/>
  <c r="AE22" i="23"/>
  <c r="AD22" i="23"/>
  <c r="AC22" i="23"/>
  <c r="AB22" i="23"/>
  <c r="AA22" i="23"/>
  <c r="Z22" i="23"/>
  <c r="Y22" i="23"/>
  <c r="X22" i="23"/>
  <c r="W22" i="23"/>
  <c r="V22" i="23"/>
  <c r="U22" i="23"/>
  <c r="T22" i="23"/>
  <c r="S22" i="23"/>
  <c r="R22" i="23"/>
  <c r="Q22" i="23"/>
  <c r="P22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AR21" i="23"/>
  <c r="AQ21" i="23"/>
  <c r="AP21" i="23"/>
  <c r="AO21" i="23"/>
  <c r="AN21" i="23"/>
  <c r="AM21" i="23"/>
  <c r="AL21" i="23"/>
  <c r="AK21" i="23"/>
  <c r="AJ21" i="23"/>
  <c r="AI21" i="23"/>
  <c r="AH21" i="23"/>
  <c r="AG21" i="23"/>
  <c r="AF21" i="23"/>
  <c r="AE21" i="23"/>
  <c r="AD21" i="23"/>
  <c r="AC21" i="23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BE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AR20" i="23"/>
  <c r="AQ20" i="23"/>
  <c r="AP20" i="23"/>
  <c r="AO20" i="23"/>
  <c r="AN20" i="23"/>
  <c r="AM20" i="23"/>
  <c r="AL20" i="23"/>
  <c r="AK20" i="23"/>
  <c r="AJ20" i="23"/>
  <c r="AI20" i="23"/>
  <c r="AH20" i="23"/>
  <c r="AG20" i="23"/>
  <c r="AF20" i="23"/>
  <c r="AE20" i="23"/>
  <c r="AD20" i="23"/>
  <c r="AC20" i="23"/>
  <c r="AB20" i="23"/>
  <c r="AA20" i="23"/>
  <c r="Z20" i="23"/>
  <c r="Y20" i="23"/>
  <c r="X20" i="23"/>
  <c r="W20" i="23"/>
  <c r="V20" i="23"/>
  <c r="U20" i="23"/>
  <c r="T20" i="23"/>
  <c r="S20" i="23"/>
  <c r="R20" i="23"/>
  <c r="Q20" i="23"/>
  <c r="P20" i="23"/>
  <c r="BE19" i="23"/>
  <c r="BD19" i="23"/>
  <c r="BC19" i="23"/>
  <c r="BB19" i="23"/>
  <c r="BA19" i="23"/>
  <c r="AZ19" i="23"/>
  <c r="AY19" i="23"/>
  <c r="AX19" i="23"/>
  <c r="AW19" i="23"/>
  <c r="AV19" i="23"/>
  <c r="AU19" i="23"/>
  <c r="AT19" i="23"/>
  <c r="AS19" i="23"/>
  <c r="AR19" i="23"/>
  <c r="AQ19" i="23"/>
  <c r="AP19" i="23"/>
  <c r="AO19" i="23"/>
  <c r="AN19" i="23"/>
  <c r="AM19" i="23"/>
  <c r="AL19" i="23"/>
  <c r="AK19" i="23"/>
  <c r="AJ19" i="23"/>
  <c r="AI19" i="23"/>
  <c r="AH19" i="23"/>
  <c r="AG19" i="23"/>
  <c r="AF19" i="23"/>
  <c r="AE19" i="23"/>
  <c r="AD19" i="23"/>
  <c r="AC19" i="23"/>
  <c r="AB19" i="23"/>
  <c r="AA19" i="23"/>
  <c r="Z19" i="23"/>
  <c r="Y19" i="23"/>
  <c r="X19" i="23"/>
  <c r="W19" i="23"/>
  <c r="V19" i="23"/>
  <c r="U19" i="23"/>
  <c r="T19" i="23"/>
  <c r="S19" i="23"/>
  <c r="R19" i="23"/>
  <c r="Q19" i="23"/>
  <c r="P19" i="23"/>
  <c r="BE18" i="23"/>
  <c r="BD18" i="23"/>
  <c r="BC18" i="23"/>
  <c r="BB18" i="23"/>
  <c r="BA18" i="23"/>
  <c r="AZ18" i="23"/>
  <c r="AY18" i="23"/>
  <c r="AX18" i="23"/>
  <c r="AW18" i="23"/>
  <c r="AV18" i="23"/>
  <c r="AU18" i="23"/>
  <c r="AT18" i="23"/>
  <c r="AS18" i="23"/>
  <c r="AR18" i="23"/>
  <c r="AQ18" i="23"/>
  <c r="AP18" i="23"/>
  <c r="AO18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BE17" i="23"/>
  <c r="BD17" i="23"/>
  <c r="BC17" i="23"/>
  <c r="BB17" i="23"/>
  <c r="BA17" i="23"/>
  <c r="AZ17" i="23"/>
  <c r="AY17" i="23"/>
  <c r="AX17" i="23"/>
  <c r="AW17" i="23"/>
  <c r="AV17" i="23"/>
  <c r="AU17" i="23"/>
  <c r="AT17" i="23"/>
  <c r="AS17" i="23"/>
  <c r="AR17" i="23"/>
  <c r="AQ17" i="23"/>
  <c r="AP17" i="23"/>
  <c r="AO17" i="23"/>
  <c r="AN17" i="23"/>
  <c r="AM17" i="23"/>
  <c r="AL17" i="23"/>
  <c r="AK17" i="23"/>
  <c r="AJ17" i="23"/>
  <c r="AI17" i="23"/>
  <c r="AH17" i="23"/>
  <c r="AG17" i="23"/>
  <c r="AF17" i="23"/>
  <c r="AE17" i="23"/>
  <c r="AD17" i="23"/>
  <c r="AC17" i="23"/>
  <c r="AB17" i="23"/>
  <c r="AA17" i="23"/>
  <c r="Z17" i="23"/>
  <c r="Y17" i="23"/>
  <c r="X17" i="23"/>
  <c r="W17" i="23"/>
  <c r="V17" i="23"/>
  <c r="U17" i="23"/>
  <c r="T17" i="23"/>
  <c r="S17" i="23"/>
  <c r="R17" i="23"/>
  <c r="Q17" i="23"/>
  <c r="P17" i="23"/>
  <c r="BE16" i="23"/>
  <c r="BD16" i="23"/>
  <c r="BC16" i="23"/>
  <c r="BB16" i="23"/>
  <c r="BA16" i="23"/>
  <c r="AZ16" i="23"/>
  <c r="AY16" i="23"/>
  <c r="AX16" i="23"/>
  <c r="AW16" i="23"/>
  <c r="AV16" i="23"/>
  <c r="AU16" i="23"/>
  <c r="AT16" i="23"/>
  <c r="AS16" i="23"/>
  <c r="AR16" i="23"/>
  <c r="AQ16" i="23"/>
  <c r="AP16" i="23"/>
  <c r="AO16" i="23"/>
  <c r="AN16" i="23"/>
  <c r="AM16" i="23"/>
  <c r="AL16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P16" i="23"/>
  <c r="BE15" i="23"/>
  <c r="BD15" i="23"/>
  <c r="BC15" i="23"/>
  <c r="BB15" i="23"/>
  <c r="BA15" i="23"/>
  <c r="AZ15" i="23"/>
  <c r="AY15" i="23"/>
  <c r="AX15" i="23"/>
  <c r="AW15" i="23"/>
  <c r="AV15" i="23"/>
  <c r="AU15" i="23"/>
  <c r="AT15" i="23"/>
  <c r="AS15" i="23"/>
  <c r="AR15" i="23"/>
  <c r="AQ15" i="23"/>
  <c r="AP15" i="23"/>
  <c r="AO15" i="23"/>
  <c r="AN15" i="23"/>
  <c r="AM15" i="23"/>
  <c r="AL15" i="23"/>
  <c r="AK15" i="23"/>
  <c r="AJ15" i="23"/>
  <c r="AI15" i="23"/>
  <c r="AH15" i="23"/>
  <c r="AG15" i="23"/>
  <c r="AF15" i="23"/>
  <c r="AE15" i="23"/>
  <c r="AD15" i="23"/>
  <c r="AC15" i="23"/>
  <c r="AB15" i="23"/>
  <c r="AA15" i="23"/>
  <c r="Z15" i="23"/>
  <c r="Y15" i="23"/>
  <c r="X15" i="23"/>
  <c r="W15" i="23"/>
  <c r="V15" i="23"/>
  <c r="U15" i="23"/>
  <c r="T15" i="23"/>
  <c r="S15" i="23"/>
  <c r="R15" i="23"/>
  <c r="Q15" i="23"/>
  <c r="P15" i="23"/>
  <c r="BE14" i="23"/>
  <c r="BD14" i="23"/>
  <c r="BC14" i="23"/>
  <c r="BB14" i="23"/>
  <c r="BA14" i="23"/>
  <c r="AZ14" i="23"/>
  <c r="AY14" i="23"/>
  <c r="AX14" i="23"/>
  <c r="AW14" i="23"/>
  <c r="AV14" i="23"/>
  <c r="AU14" i="23"/>
  <c r="AT14" i="23"/>
  <c r="AS14" i="23"/>
  <c r="AR14" i="23"/>
  <c r="AQ14" i="23"/>
  <c r="AP14" i="23"/>
  <c r="AO14" i="23"/>
  <c r="AN14" i="23"/>
  <c r="AM14" i="23"/>
  <c r="AL14" i="23"/>
  <c r="AK14" i="23"/>
  <c r="AJ14" i="23"/>
  <c r="AI14" i="23"/>
  <c r="AH14" i="23"/>
  <c r="AG14" i="23"/>
  <c r="AF14" i="23"/>
  <c r="AE14" i="23"/>
  <c r="AD14" i="23"/>
  <c r="AC14" i="23"/>
  <c r="AB14" i="23"/>
  <c r="AA14" i="23"/>
  <c r="Z14" i="23"/>
  <c r="Y14" i="23"/>
  <c r="X14" i="23"/>
  <c r="W14" i="23"/>
  <c r="V14" i="23"/>
  <c r="U14" i="23"/>
  <c r="T14" i="23"/>
  <c r="S14" i="23"/>
  <c r="R14" i="23"/>
  <c r="Q14" i="23"/>
  <c r="P14" i="23"/>
  <c r="BE13" i="23"/>
  <c r="BD13" i="23"/>
  <c r="BC13" i="23"/>
  <c r="BB13" i="23"/>
  <c r="BA13" i="23"/>
  <c r="AZ13" i="23"/>
  <c r="AY13" i="23"/>
  <c r="AX13" i="23"/>
  <c r="AW13" i="23"/>
  <c r="AV13" i="23"/>
  <c r="AU13" i="23"/>
  <c r="AT13" i="23"/>
  <c r="AS13" i="23"/>
  <c r="AR13" i="23"/>
  <c r="AQ13" i="23"/>
  <c r="AP13" i="23"/>
  <c r="AO13" i="23"/>
  <c r="AN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X13" i="23"/>
  <c r="W13" i="23"/>
  <c r="V13" i="23"/>
  <c r="U13" i="23"/>
  <c r="T13" i="23"/>
  <c r="S13" i="23"/>
  <c r="R13" i="23"/>
  <c r="Q13" i="23"/>
  <c r="P13" i="23"/>
  <c r="BE12" i="23"/>
  <c r="BD12" i="23"/>
  <c r="BC12" i="23"/>
  <c r="BB12" i="23"/>
  <c r="BA12" i="23"/>
  <c r="AZ12" i="23"/>
  <c r="AY12" i="23"/>
  <c r="AX12" i="23"/>
  <c r="AW12" i="23"/>
  <c r="AV12" i="23"/>
  <c r="AU12" i="23"/>
  <c r="AT12" i="23"/>
  <c r="AS12" i="23"/>
  <c r="AR12" i="23"/>
  <c r="AQ12" i="23"/>
  <c r="AP12" i="23"/>
  <c r="AO12" i="23"/>
  <c r="AN12" i="23"/>
  <c r="AM12" i="23"/>
  <c r="AL12" i="23"/>
  <c r="AK12" i="23"/>
  <c r="AJ12" i="23"/>
  <c r="AI12" i="23"/>
  <c r="AH12" i="23"/>
  <c r="AG12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BE11" i="23"/>
  <c r="BD11" i="23"/>
  <c r="BC11" i="23"/>
  <c r="BB11" i="23"/>
  <c r="BA11" i="23"/>
  <c r="AZ11" i="23"/>
  <c r="AY11" i="23"/>
  <c r="AX11" i="23"/>
  <c r="AW11" i="23"/>
  <c r="AV11" i="23"/>
  <c r="AU11" i="23"/>
  <c r="AT11" i="23"/>
  <c r="AS11" i="23"/>
  <c r="AR11" i="23"/>
  <c r="AQ11" i="23"/>
  <c r="AP11" i="23"/>
  <c r="AO11" i="23"/>
  <c r="AN11" i="23"/>
  <c r="AM11" i="23"/>
  <c r="AL11" i="23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W11" i="23"/>
  <c r="V11" i="23"/>
  <c r="U11" i="23"/>
  <c r="T11" i="23"/>
  <c r="S11" i="23"/>
  <c r="R11" i="23"/>
  <c r="Q11" i="23"/>
  <c r="P11" i="23"/>
  <c r="BE10" i="23"/>
  <c r="BD10" i="23"/>
  <c r="BC10" i="23"/>
  <c r="BB10" i="23"/>
  <c r="BA10" i="23"/>
  <c r="AZ10" i="23"/>
  <c r="AY10" i="23"/>
  <c r="AX10" i="23"/>
  <c r="AW10" i="23"/>
  <c r="AV10" i="23"/>
  <c r="AU10" i="23"/>
  <c r="AT10" i="23"/>
  <c r="AS10" i="23"/>
  <c r="AR10" i="23"/>
  <c r="AQ10" i="23"/>
  <c r="AP10" i="23"/>
  <c r="AO10" i="23"/>
  <c r="AN10" i="23"/>
  <c r="AM10" i="23"/>
  <c r="AL10" i="23"/>
  <c r="AK10" i="23"/>
  <c r="AJ10" i="23"/>
  <c r="AI10" i="23"/>
  <c r="AH10" i="23"/>
  <c r="AG10" i="23"/>
  <c r="AF10" i="23"/>
  <c r="AE10" i="23"/>
  <c r="AD10" i="23"/>
  <c r="AC10" i="23"/>
  <c r="AB10" i="23"/>
  <c r="AA10" i="23"/>
  <c r="Z10" i="23"/>
  <c r="Y10" i="23"/>
  <c r="X10" i="23"/>
  <c r="W10" i="23"/>
  <c r="V10" i="23"/>
  <c r="U10" i="23"/>
  <c r="T10" i="23"/>
  <c r="S10" i="23"/>
  <c r="R10" i="23"/>
  <c r="Q10" i="23"/>
  <c r="P10" i="23"/>
  <c r="BE9" i="23"/>
  <c r="AR581" i="37" s="1"/>
  <c r="BD9" i="23"/>
  <c r="AQ581" i="37" s="1"/>
  <c r="BC9" i="23"/>
  <c r="AP581" i="37" s="1"/>
  <c r="BB9" i="23"/>
  <c r="AO581" i="37" s="1"/>
  <c r="BA9" i="23"/>
  <c r="AZ9" i="23"/>
  <c r="AY9" i="23"/>
  <c r="AX9" i="23"/>
  <c r="AW9" i="23"/>
  <c r="AV9" i="23"/>
  <c r="AU9" i="23"/>
  <c r="AT9" i="23"/>
  <c r="AS9" i="23"/>
  <c r="AR9" i="23"/>
  <c r="AQ9" i="23"/>
  <c r="AP9" i="23"/>
  <c r="AO9" i="23"/>
  <c r="AN9" i="23"/>
  <c r="AM9" i="23"/>
  <c r="AL9" i="23"/>
  <c r="AK9" i="23"/>
  <c r="AJ9" i="23"/>
  <c r="AI9" i="23"/>
  <c r="AH9" i="23"/>
  <c r="AG9" i="23"/>
  <c r="AF9" i="23"/>
  <c r="AE9" i="23"/>
  <c r="AD9" i="23"/>
  <c r="AC9" i="23"/>
  <c r="AB9" i="23"/>
  <c r="AA9" i="23"/>
  <c r="Z9" i="23"/>
  <c r="Y9" i="23"/>
  <c r="X9" i="23"/>
  <c r="W9" i="23"/>
  <c r="V9" i="23"/>
  <c r="U9" i="23"/>
  <c r="T9" i="23"/>
  <c r="S9" i="23"/>
  <c r="R9" i="23"/>
  <c r="Q9" i="23"/>
  <c r="B610" i="37" l="1"/>
  <c r="B609" i="37"/>
  <c r="B608" i="37"/>
  <c r="B607" i="37"/>
  <c r="B606" i="37"/>
  <c r="B605" i="37"/>
  <c r="B604" i="37"/>
  <c r="B603" i="37"/>
  <c r="B602" i="37"/>
  <c r="B601" i="37"/>
  <c r="B600" i="37"/>
  <c r="B599" i="37"/>
  <c r="B598" i="37"/>
  <c r="B597" i="37"/>
  <c r="B596" i="37"/>
  <c r="B595" i="37"/>
  <c r="B594" i="37"/>
  <c r="B593" i="37"/>
  <c r="B592" i="37"/>
  <c r="B591" i="37"/>
  <c r="B590" i="37"/>
  <c r="B589" i="37"/>
  <c r="B588" i="37"/>
  <c r="B587" i="37"/>
  <c r="B586" i="37"/>
  <c r="B585" i="37"/>
  <c r="B584" i="37"/>
  <c r="B583" i="37"/>
  <c r="B582" i="37"/>
  <c r="B581" i="37"/>
  <c r="AR610" i="37"/>
  <c r="AQ610" i="37"/>
  <c r="AP610" i="37"/>
  <c r="AO610" i="37"/>
  <c r="AN610" i="37"/>
  <c r="AM610" i="37"/>
  <c r="AL610" i="37"/>
  <c r="AK610" i="37"/>
  <c r="AJ610" i="37"/>
  <c r="AI610" i="37"/>
  <c r="AH610" i="37"/>
  <c r="AG610" i="37"/>
  <c r="AF610" i="37"/>
  <c r="AE610" i="37"/>
  <c r="AD610" i="37"/>
  <c r="AC610" i="37"/>
  <c r="AB610" i="37"/>
  <c r="AA610" i="37"/>
  <c r="Z610" i="37"/>
  <c r="Y610" i="37"/>
  <c r="X610" i="37"/>
  <c r="W610" i="37"/>
  <c r="V610" i="37"/>
  <c r="U610" i="37"/>
  <c r="T610" i="37"/>
  <c r="S610" i="37"/>
  <c r="R610" i="37"/>
  <c r="Q610" i="37"/>
  <c r="P610" i="37"/>
  <c r="O610" i="37"/>
  <c r="N610" i="37"/>
  <c r="M610" i="37"/>
  <c r="L610" i="37"/>
  <c r="K610" i="37"/>
  <c r="J610" i="37"/>
  <c r="I610" i="37"/>
  <c r="H610" i="37"/>
  <c r="G610" i="37"/>
  <c r="F610" i="37"/>
  <c r="E610" i="37"/>
  <c r="D610" i="37"/>
  <c r="C610" i="37"/>
  <c r="AR609" i="37"/>
  <c r="AQ609" i="37"/>
  <c r="AP609" i="37"/>
  <c r="AO609" i="37"/>
  <c r="AN609" i="37"/>
  <c r="AM609" i="37"/>
  <c r="AL609" i="37"/>
  <c r="AK609" i="37"/>
  <c r="AJ609" i="37"/>
  <c r="AI609" i="37"/>
  <c r="AH609" i="37"/>
  <c r="AG609" i="37"/>
  <c r="AF609" i="37"/>
  <c r="AE609" i="37"/>
  <c r="AD609" i="37"/>
  <c r="AC609" i="37"/>
  <c r="AB609" i="37"/>
  <c r="AA609" i="37"/>
  <c r="Z609" i="37"/>
  <c r="Y609" i="37"/>
  <c r="X609" i="37"/>
  <c r="W609" i="37"/>
  <c r="V609" i="37"/>
  <c r="U609" i="37"/>
  <c r="T609" i="37"/>
  <c r="S609" i="37"/>
  <c r="R609" i="37"/>
  <c r="Q609" i="37"/>
  <c r="P609" i="37"/>
  <c r="O609" i="37"/>
  <c r="N609" i="37"/>
  <c r="M609" i="37"/>
  <c r="L609" i="37"/>
  <c r="K609" i="37"/>
  <c r="J609" i="37"/>
  <c r="I609" i="37"/>
  <c r="H609" i="37"/>
  <c r="G609" i="37"/>
  <c r="F609" i="37"/>
  <c r="E609" i="37"/>
  <c r="D609" i="37"/>
  <c r="C609" i="37"/>
  <c r="AR608" i="37"/>
  <c r="AQ608" i="37"/>
  <c r="AP608" i="37"/>
  <c r="AO608" i="37"/>
  <c r="AN608" i="37"/>
  <c r="AM608" i="37"/>
  <c r="AL608" i="37"/>
  <c r="AK608" i="37"/>
  <c r="AJ608" i="37"/>
  <c r="AI608" i="37"/>
  <c r="AH608" i="37"/>
  <c r="AG608" i="37"/>
  <c r="AF608" i="37"/>
  <c r="AE608" i="37"/>
  <c r="AD608" i="37"/>
  <c r="AC608" i="37"/>
  <c r="AB608" i="37"/>
  <c r="AA608" i="37"/>
  <c r="Z608" i="37"/>
  <c r="Y608" i="37"/>
  <c r="X608" i="37"/>
  <c r="W608" i="37"/>
  <c r="V608" i="37"/>
  <c r="U608" i="37"/>
  <c r="T608" i="37"/>
  <c r="S608" i="37"/>
  <c r="R608" i="37"/>
  <c r="Q608" i="37"/>
  <c r="P608" i="37"/>
  <c r="O608" i="37"/>
  <c r="N608" i="37"/>
  <c r="M608" i="37"/>
  <c r="L608" i="37"/>
  <c r="K608" i="37"/>
  <c r="J608" i="37"/>
  <c r="I608" i="37"/>
  <c r="H608" i="37"/>
  <c r="G608" i="37"/>
  <c r="F608" i="37"/>
  <c r="E608" i="37"/>
  <c r="D608" i="37"/>
  <c r="C608" i="37"/>
  <c r="AR607" i="37"/>
  <c r="AQ607" i="37"/>
  <c r="AP607" i="37"/>
  <c r="AO607" i="37"/>
  <c r="AN607" i="37"/>
  <c r="AM607" i="37"/>
  <c r="AL607" i="37"/>
  <c r="AK607" i="37"/>
  <c r="AJ607" i="37"/>
  <c r="AI607" i="37"/>
  <c r="AH607" i="37"/>
  <c r="AG607" i="37"/>
  <c r="AF607" i="37"/>
  <c r="AE607" i="37"/>
  <c r="AD607" i="37"/>
  <c r="AC607" i="37"/>
  <c r="AB607" i="37"/>
  <c r="AA607" i="37"/>
  <c r="Z607" i="37"/>
  <c r="Y607" i="37"/>
  <c r="X607" i="37"/>
  <c r="W607" i="37"/>
  <c r="V607" i="37"/>
  <c r="U607" i="37"/>
  <c r="T607" i="37"/>
  <c r="S607" i="37"/>
  <c r="R607" i="37"/>
  <c r="Q607" i="37"/>
  <c r="P607" i="37"/>
  <c r="O607" i="37"/>
  <c r="N607" i="37"/>
  <c r="M607" i="37"/>
  <c r="L607" i="37"/>
  <c r="K607" i="37"/>
  <c r="J607" i="37"/>
  <c r="I607" i="37"/>
  <c r="H607" i="37"/>
  <c r="G607" i="37"/>
  <c r="F607" i="37"/>
  <c r="E607" i="37"/>
  <c r="D607" i="37"/>
  <c r="C607" i="37"/>
  <c r="AR606" i="37"/>
  <c r="AQ606" i="37"/>
  <c r="AP606" i="37"/>
  <c r="AO606" i="37"/>
  <c r="AN606" i="37"/>
  <c r="AM606" i="37"/>
  <c r="AL606" i="37"/>
  <c r="AK606" i="37"/>
  <c r="AJ606" i="37"/>
  <c r="AI606" i="37"/>
  <c r="AH606" i="37"/>
  <c r="AG606" i="37"/>
  <c r="AF606" i="37"/>
  <c r="AE606" i="37"/>
  <c r="AD606" i="37"/>
  <c r="AC606" i="37"/>
  <c r="AB606" i="37"/>
  <c r="AA606" i="37"/>
  <c r="Z606" i="37"/>
  <c r="Y606" i="37"/>
  <c r="X606" i="37"/>
  <c r="W606" i="37"/>
  <c r="V606" i="37"/>
  <c r="U606" i="37"/>
  <c r="T606" i="37"/>
  <c r="S606" i="37"/>
  <c r="R606" i="37"/>
  <c r="Q606" i="37"/>
  <c r="P606" i="37"/>
  <c r="O606" i="37"/>
  <c r="N606" i="37"/>
  <c r="M606" i="37"/>
  <c r="L606" i="37"/>
  <c r="K606" i="37"/>
  <c r="J606" i="37"/>
  <c r="I606" i="37"/>
  <c r="H606" i="37"/>
  <c r="G606" i="37"/>
  <c r="F606" i="37"/>
  <c r="E606" i="37"/>
  <c r="D606" i="37"/>
  <c r="C606" i="37"/>
  <c r="AR605" i="37"/>
  <c r="AQ605" i="37"/>
  <c r="AP605" i="37"/>
  <c r="AO605" i="37"/>
  <c r="AN605" i="37"/>
  <c r="AM605" i="37"/>
  <c r="AL605" i="37"/>
  <c r="AK605" i="37"/>
  <c r="AJ605" i="37"/>
  <c r="AI605" i="37"/>
  <c r="AH605" i="37"/>
  <c r="AG605" i="37"/>
  <c r="AF605" i="37"/>
  <c r="AE605" i="37"/>
  <c r="AD605" i="37"/>
  <c r="AC605" i="37"/>
  <c r="AB605" i="37"/>
  <c r="AA605" i="37"/>
  <c r="Z605" i="37"/>
  <c r="Y605" i="37"/>
  <c r="X605" i="37"/>
  <c r="W605" i="37"/>
  <c r="V605" i="37"/>
  <c r="U605" i="37"/>
  <c r="T605" i="37"/>
  <c r="S605" i="37"/>
  <c r="R605" i="37"/>
  <c r="Q605" i="37"/>
  <c r="P605" i="37"/>
  <c r="O605" i="37"/>
  <c r="N605" i="37"/>
  <c r="M605" i="37"/>
  <c r="L605" i="37"/>
  <c r="K605" i="37"/>
  <c r="J605" i="37"/>
  <c r="I605" i="37"/>
  <c r="H605" i="37"/>
  <c r="G605" i="37"/>
  <c r="F605" i="37"/>
  <c r="E605" i="37"/>
  <c r="D605" i="37"/>
  <c r="C605" i="37"/>
  <c r="AR604" i="37"/>
  <c r="AQ604" i="37"/>
  <c r="AP604" i="37"/>
  <c r="AO604" i="37"/>
  <c r="AN604" i="37"/>
  <c r="AM604" i="37"/>
  <c r="AL604" i="37"/>
  <c r="AK604" i="37"/>
  <c r="AJ604" i="37"/>
  <c r="AI604" i="37"/>
  <c r="AH604" i="37"/>
  <c r="AG604" i="37"/>
  <c r="AF604" i="37"/>
  <c r="AE604" i="37"/>
  <c r="AD604" i="37"/>
  <c r="AC604" i="37"/>
  <c r="AB604" i="37"/>
  <c r="AA604" i="37"/>
  <c r="Z604" i="37"/>
  <c r="Y604" i="37"/>
  <c r="X604" i="37"/>
  <c r="W604" i="37"/>
  <c r="V604" i="37"/>
  <c r="U604" i="37"/>
  <c r="T604" i="37"/>
  <c r="S604" i="37"/>
  <c r="R604" i="37"/>
  <c r="Q604" i="37"/>
  <c r="P604" i="37"/>
  <c r="O604" i="37"/>
  <c r="N604" i="37"/>
  <c r="M604" i="37"/>
  <c r="L604" i="37"/>
  <c r="K604" i="37"/>
  <c r="J604" i="37"/>
  <c r="I604" i="37"/>
  <c r="H604" i="37"/>
  <c r="G604" i="37"/>
  <c r="F604" i="37"/>
  <c r="E604" i="37"/>
  <c r="D604" i="37"/>
  <c r="C604" i="37"/>
  <c r="AR603" i="37"/>
  <c r="AQ603" i="37"/>
  <c r="AP603" i="37"/>
  <c r="AO603" i="37"/>
  <c r="AN603" i="37"/>
  <c r="AM603" i="37"/>
  <c r="AL603" i="37"/>
  <c r="AK603" i="37"/>
  <c r="AJ603" i="37"/>
  <c r="AI603" i="37"/>
  <c r="AH603" i="37"/>
  <c r="AG603" i="37"/>
  <c r="AF603" i="37"/>
  <c r="AE603" i="37"/>
  <c r="AD603" i="37"/>
  <c r="AC603" i="37"/>
  <c r="AB603" i="37"/>
  <c r="AA603" i="37"/>
  <c r="Z603" i="37"/>
  <c r="Y603" i="37"/>
  <c r="X603" i="37"/>
  <c r="W603" i="37"/>
  <c r="V603" i="37"/>
  <c r="U603" i="37"/>
  <c r="T603" i="37"/>
  <c r="S603" i="37"/>
  <c r="R603" i="37"/>
  <c r="Q603" i="37"/>
  <c r="P603" i="37"/>
  <c r="O603" i="37"/>
  <c r="N603" i="37"/>
  <c r="M603" i="37"/>
  <c r="L603" i="37"/>
  <c r="K603" i="37"/>
  <c r="J603" i="37"/>
  <c r="I603" i="37"/>
  <c r="H603" i="37"/>
  <c r="G603" i="37"/>
  <c r="F603" i="37"/>
  <c r="E603" i="37"/>
  <c r="D603" i="37"/>
  <c r="C603" i="37"/>
  <c r="D602" i="37"/>
  <c r="N601" i="37"/>
  <c r="F601" i="37"/>
  <c r="AN600" i="37"/>
  <c r="AH600" i="37"/>
  <c r="L600" i="37"/>
  <c r="F600" i="37"/>
  <c r="AN599" i="37"/>
  <c r="Z599" i="37"/>
  <c r="R599" i="37"/>
  <c r="L599" i="37"/>
  <c r="AF598" i="37"/>
  <c r="Z598" i="37"/>
  <c r="R598" i="37"/>
  <c r="D598" i="37"/>
  <c r="AR597" i="37"/>
  <c r="AQ597" i="37"/>
  <c r="AP597" i="37"/>
  <c r="AO597" i="37"/>
  <c r="AN597" i="37"/>
  <c r="AM597" i="37"/>
  <c r="AL597" i="37"/>
  <c r="AK597" i="37"/>
  <c r="AJ597" i="37"/>
  <c r="AI597" i="37"/>
  <c r="AH597" i="37"/>
  <c r="AG597" i="37"/>
  <c r="AF597" i="37"/>
  <c r="AE597" i="37"/>
  <c r="AD597" i="37"/>
  <c r="AC597" i="37"/>
  <c r="AB597" i="37"/>
  <c r="AA597" i="37"/>
  <c r="Z597" i="37"/>
  <c r="Y597" i="37"/>
  <c r="X597" i="37"/>
  <c r="W597" i="37"/>
  <c r="V597" i="37"/>
  <c r="U597" i="37"/>
  <c r="T597" i="37"/>
  <c r="S597" i="37"/>
  <c r="R597" i="37"/>
  <c r="Q597" i="37"/>
  <c r="P597" i="37"/>
  <c r="O597" i="37"/>
  <c r="N597" i="37"/>
  <c r="M597" i="37"/>
  <c r="L597" i="37"/>
  <c r="K597" i="37"/>
  <c r="J597" i="37"/>
  <c r="I597" i="37"/>
  <c r="H597" i="37"/>
  <c r="G597" i="37"/>
  <c r="F597" i="37"/>
  <c r="E597" i="37"/>
  <c r="D597" i="37"/>
  <c r="C597" i="37"/>
  <c r="X596" i="37"/>
  <c r="R596" i="37"/>
  <c r="J596" i="37"/>
  <c r="AL595" i="37"/>
  <c r="AD595" i="37"/>
  <c r="X595" i="37"/>
  <c r="AR594" i="37"/>
  <c r="AL594" i="37"/>
  <c r="AD594" i="37"/>
  <c r="P594" i="37"/>
  <c r="H594" i="37"/>
  <c r="AR593" i="37"/>
  <c r="AL593" i="37"/>
  <c r="AF593" i="37"/>
  <c r="V593" i="37"/>
  <c r="P593" i="37"/>
  <c r="F593" i="37"/>
  <c r="AP592" i="37"/>
  <c r="AF592" i="37"/>
  <c r="Z592" i="37"/>
  <c r="P592" i="37"/>
  <c r="J592" i="37"/>
  <c r="AR591" i="37"/>
  <c r="AQ591" i="37"/>
  <c r="AP591" i="37"/>
  <c r="AO591" i="37"/>
  <c r="AN591" i="37"/>
  <c r="AM591" i="37"/>
  <c r="AL591" i="37"/>
  <c r="AK591" i="37"/>
  <c r="AJ591" i="37"/>
  <c r="AI591" i="37"/>
  <c r="AH591" i="37"/>
  <c r="AG591" i="37"/>
  <c r="AF591" i="37"/>
  <c r="AE591" i="37"/>
  <c r="AD591" i="37"/>
  <c r="AC591" i="37"/>
  <c r="AB591" i="37"/>
  <c r="AA591" i="37"/>
  <c r="Z591" i="37"/>
  <c r="Y591" i="37"/>
  <c r="X591" i="37"/>
  <c r="W591" i="37"/>
  <c r="V591" i="37"/>
  <c r="U591" i="37"/>
  <c r="T591" i="37"/>
  <c r="S591" i="37"/>
  <c r="R591" i="37"/>
  <c r="Q591" i="37"/>
  <c r="P591" i="37"/>
  <c r="O591" i="37"/>
  <c r="N591" i="37"/>
  <c r="M591" i="37"/>
  <c r="L591" i="37"/>
  <c r="K591" i="37"/>
  <c r="J591" i="37"/>
  <c r="I591" i="37"/>
  <c r="H591" i="37"/>
  <c r="G591" i="37"/>
  <c r="F591" i="37"/>
  <c r="E591" i="37"/>
  <c r="D591" i="37"/>
  <c r="C591" i="37"/>
  <c r="AJ590" i="37"/>
  <c r="AD590" i="37"/>
  <c r="V588" i="37"/>
  <c r="N588" i="37"/>
  <c r="F588" i="37"/>
  <c r="AR587" i="37"/>
  <c r="AQ587" i="37"/>
  <c r="AP587" i="37"/>
  <c r="AO587" i="37"/>
  <c r="AN587" i="37"/>
  <c r="AM587" i="37"/>
  <c r="AL587" i="37"/>
  <c r="AK587" i="37"/>
  <c r="AJ587" i="37"/>
  <c r="AI587" i="37"/>
  <c r="AH587" i="37"/>
  <c r="AG587" i="37"/>
  <c r="AF587" i="37"/>
  <c r="AE587" i="37"/>
  <c r="AD587" i="37"/>
  <c r="AC587" i="37"/>
  <c r="AB587" i="37"/>
  <c r="AA587" i="37"/>
  <c r="Z587" i="37"/>
  <c r="Y587" i="37"/>
  <c r="X587" i="37"/>
  <c r="W587" i="37"/>
  <c r="V587" i="37"/>
  <c r="U587" i="37"/>
  <c r="T587" i="37"/>
  <c r="S587" i="37"/>
  <c r="R587" i="37"/>
  <c r="Q587" i="37"/>
  <c r="P587" i="37"/>
  <c r="O587" i="37"/>
  <c r="N587" i="37"/>
  <c r="M587" i="37"/>
  <c r="L587" i="37"/>
  <c r="K587" i="37"/>
  <c r="J587" i="37"/>
  <c r="I587" i="37"/>
  <c r="H587" i="37"/>
  <c r="G587" i="37"/>
  <c r="F587" i="37"/>
  <c r="E587" i="37"/>
  <c r="D587" i="37"/>
  <c r="C587" i="37"/>
  <c r="AP586" i="37"/>
  <c r="AH586" i="37"/>
  <c r="Z586" i="37"/>
  <c r="R586" i="37"/>
  <c r="J586" i="37"/>
  <c r="AR585" i="37"/>
  <c r="AJ585" i="37"/>
  <c r="AB585" i="37"/>
  <c r="T585" i="37"/>
  <c r="L585" i="37"/>
  <c r="D585" i="37"/>
  <c r="AL584" i="37"/>
  <c r="AD584" i="37"/>
  <c r="V584" i="37"/>
  <c r="N584" i="37"/>
  <c r="F584" i="37"/>
  <c r="AN583" i="37"/>
  <c r="AF583" i="37"/>
  <c r="X583" i="37"/>
  <c r="P583" i="37"/>
  <c r="H583" i="37"/>
  <c r="AP582" i="37"/>
  <c r="AH582" i="37"/>
  <c r="Z582" i="37"/>
  <c r="R582" i="37"/>
  <c r="J582" i="37"/>
  <c r="AN581" i="37"/>
  <c r="AF581" i="37"/>
  <c r="X581" i="37"/>
  <c r="P581" i="37"/>
  <c r="H581" i="37"/>
  <c r="AR602" i="37"/>
  <c r="AQ602" i="37"/>
  <c r="AP602" i="37"/>
  <c r="AO602" i="37"/>
  <c r="AN602" i="37"/>
  <c r="AM602" i="37"/>
  <c r="AL602" i="37"/>
  <c r="AK602" i="37"/>
  <c r="AJ602" i="37"/>
  <c r="AI602" i="37"/>
  <c r="AH602" i="37"/>
  <c r="AG602" i="37"/>
  <c r="AF602" i="37"/>
  <c r="AE602" i="37"/>
  <c r="AD602" i="37"/>
  <c r="AC602" i="37"/>
  <c r="AB602" i="37"/>
  <c r="AA602" i="37"/>
  <c r="Z602" i="37"/>
  <c r="Y602" i="37"/>
  <c r="X602" i="37"/>
  <c r="W602" i="37"/>
  <c r="V602" i="37"/>
  <c r="U602" i="37"/>
  <c r="T602" i="37"/>
  <c r="S602" i="37"/>
  <c r="R602" i="37"/>
  <c r="Q602" i="37"/>
  <c r="P602" i="37"/>
  <c r="O602" i="37"/>
  <c r="N602" i="37"/>
  <c r="M602" i="37"/>
  <c r="L602" i="37"/>
  <c r="K602" i="37"/>
  <c r="J602" i="37"/>
  <c r="I602" i="37"/>
  <c r="H602" i="37"/>
  <c r="G602" i="37"/>
  <c r="F602" i="37"/>
  <c r="E602" i="37"/>
  <c r="C602" i="37"/>
  <c r="AR601" i="37"/>
  <c r="AQ601" i="37"/>
  <c r="AP601" i="37"/>
  <c r="AO601" i="37"/>
  <c r="AN601" i="37"/>
  <c r="AM601" i="37"/>
  <c r="AL601" i="37"/>
  <c r="AK601" i="37"/>
  <c r="AJ601" i="37"/>
  <c r="AI601" i="37"/>
  <c r="AH601" i="37"/>
  <c r="AG601" i="37"/>
  <c r="AE601" i="37"/>
  <c r="AD601" i="37"/>
  <c r="AC601" i="37"/>
  <c r="AB601" i="37"/>
  <c r="AA601" i="37"/>
  <c r="Z601" i="37"/>
  <c r="Y601" i="37"/>
  <c r="X601" i="37"/>
  <c r="W601" i="37"/>
  <c r="V601" i="37"/>
  <c r="U601" i="37"/>
  <c r="T601" i="37"/>
  <c r="S601" i="37"/>
  <c r="R601" i="37"/>
  <c r="Q601" i="37"/>
  <c r="P601" i="37"/>
  <c r="O601" i="37"/>
  <c r="M601" i="37"/>
  <c r="L601" i="37"/>
  <c r="K601" i="37"/>
  <c r="J601" i="37"/>
  <c r="I601" i="37"/>
  <c r="H601" i="37"/>
  <c r="G601" i="37"/>
  <c r="E601" i="37"/>
  <c r="D601" i="37"/>
  <c r="C601" i="37"/>
  <c r="AR600" i="37"/>
  <c r="AQ600" i="37"/>
  <c r="AP600" i="37"/>
  <c r="AO600" i="37"/>
  <c r="AM600" i="37"/>
  <c r="AL600" i="37"/>
  <c r="AK600" i="37"/>
  <c r="AJ600" i="37"/>
  <c r="AI600" i="37"/>
  <c r="AG600" i="37"/>
  <c r="AF600" i="37"/>
  <c r="AE600" i="37"/>
  <c r="AD600" i="37"/>
  <c r="AC600" i="37"/>
  <c r="AB600" i="37"/>
  <c r="AA600" i="37"/>
  <c r="Z600" i="37"/>
  <c r="Y600" i="37"/>
  <c r="X600" i="37"/>
  <c r="W600" i="37"/>
  <c r="V600" i="37"/>
  <c r="U600" i="37"/>
  <c r="T600" i="37"/>
  <c r="S600" i="37"/>
  <c r="R600" i="37"/>
  <c r="Q600" i="37"/>
  <c r="P600" i="37"/>
  <c r="O600" i="37"/>
  <c r="N600" i="37"/>
  <c r="M600" i="37"/>
  <c r="K600" i="37"/>
  <c r="J600" i="37"/>
  <c r="I600" i="37"/>
  <c r="H600" i="37"/>
  <c r="G600" i="37"/>
  <c r="E600" i="37"/>
  <c r="D600" i="37"/>
  <c r="C600" i="37"/>
  <c r="AR599" i="37"/>
  <c r="AQ599" i="37"/>
  <c r="AP599" i="37"/>
  <c r="AO599" i="37"/>
  <c r="AM599" i="37"/>
  <c r="AL599" i="37"/>
  <c r="AK599" i="37"/>
  <c r="AJ599" i="37"/>
  <c r="AI599" i="37"/>
  <c r="AH599" i="37"/>
  <c r="AG599" i="37"/>
  <c r="AF599" i="37"/>
  <c r="AE599" i="37"/>
  <c r="AD599" i="37"/>
  <c r="AC599" i="37"/>
  <c r="AB599" i="37"/>
  <c r="AA599" i="37"/>
  <c r="Y599" i="37"/>
  <c r="X599" i="37"/>
  <c r="W599" i="37"/>
  <c r="V599" i="37"/>
  <c r="U599" i="37"/>
  <c r="T599" i="37"/>
  <c r="S599" i="37"/>
  <c r="Q599" i="37"/>
  <c r="P599" i="37"/>
  <c r="O599" i="37"/>
  <c r="N599" i="37"/>
  <c r="M599" i="37"/>
  <c r="K599" i="37"/>
  <c r="J599" i="37"/>
  <c r="I599" i="37"/>
  <c r="H599" i="37"/>
  <c r="G599" i="37"/>
  <c r="F599" i="37"/>
  <c r="E599" i="37"/>
  <c r="D599" i="37"/>
  <c r="C599" i="37"/>
  <c r="AR598" i="37"/>
  <c r="AQ598" i="37"/>
  <c r="AP598" i="37"/>
  <c r="AO598" i="37"/>
  <c r="AN598" i="37"/>
  <c r="AM598" i="37"/>
  <c r="AL598" i="37"/>
  <c r="AK598" i="37"/>
  <c r="AJ598" i="37"/>
  <c r="AI598" i="37"/>
  <c r="AH598" i="37"/>
  <c r="AG598" i="37"/>
  <c r="AE598" i="37"/>
  <c r="AD598" i="37"/>
  <c r="AC598" i="37"/>
  <c r="AB598" i="37"/>
  <c r="AA598" i="37"/>
  <c r="Y598" i="37"/>
  <c r="X598" i="37"/>
  <c r="W598" i="37"/>
  <c r="V598" i="37"/>
  <c r="U598" i="37"/>
  <c r="T598" i="37"/>
  <c r="S598" i="37"/>
  <c r="Q598" i="37"/>
  <c r="P598" i="37"/>
  <c r="O598" i="37"/>
  <c r="N598" i="37"/>
  <c r="M598" i="37"/>
  <c r="L598" i="37"/>
  <c r="K598" i="37"/>
  <c r="J598" i="37"/>
  <c r="I598" i="37"/>
  <c r="H598" i="37"/>
  <c r="G598" i="37"/>
  <c r="F598" i="37"/>
  <c r="E598" i="37"/>
  <c r="C598" i="37"/>
  <c r="AR596" i="37"/>
  <c r="AQ596" i="37"/>
  <c r="AP596" i="37"/>
  <c r="AO596" i="37"/>
  <c r="AN596" i="37"/>
  <c r="AM596" i="37"/>
  <c r="AL596" i="37"/>
  <c r="AK596" i="37"/>
  <c r="AJ596" i="37"/>
  <c r="AI596" i="37"/>
  <c r="AH596" i="37"/>
  <c r="AG596" i="37"/>
  <c r="AF596" i="37"/>
  <c r="AE596" i="37"/>
  <c r="AD596" i="37"/>
  <c r="AC596" i="37"/>
  <c r="AB596" i="37"/>
  <c r="AA596" i="37"/>
  <c r="Z596" i="37"/>
  <c r="Y596" i="37"/>
  <c r="W596" i="37"/>
  <c r="V596" i="37"/>
  <c r="U596" i="37"/>
  <c r="T596" i="37"/>
  <c r="S596" i="37"/>
  <c r="Q596" i="37"/>
  <c r="P596" i="37"/>
  <c r="O596" i="37"/>
  <c r="N596" i="37"/>
  <c r="M596" i="37"/>
  <c r="L596" i="37"/>
  <c r="K596" i="37"/>
  <c r="I596" i="37"/>
  <c r="H596" i="37"/>
  <c r="G596" i="37"/>
  <c r="F596" i="37"/>
  <c r="E596" i="37"/>
  <c r="D596" i="37"/>
  <c r="C596" i="37"/>
  <c r="AR595" i="37"/>
  <c r="AQ595" i="37"/>
  <c r="AP595" i="37"/>
  <c r="AO595" i="37"/>
  <c r="AN595" i="37"/>
  <c r="AM595" i="37"/>
  <c r="AK595" i="37"/>
  <c r="AJ595" i="37"/>
  <c r="AI595" i="37"/>
  <c r="AH595" i="37"/>
  <c r="AG595" i="37"/>
  <c r="AF595" i="37"/>
  <c r="AE595" i="37"/>
  <c r="AC595" i="37"/>
  <c r="AB595" i="37"/>
  <c r="AA595" i="37"/>
  <c r="Z595" i="37"/>
  <c r="Y595" i="37"/>
  <c r="W595" i="37"/>
  <c r="V595" i="37"/>
  <c r="U595" i="37"/>
  <c r="T595" i="37"/>
  <c r="S595" i="37"/>
  <c r="R595" i="37"/>
  <c r="Q595" i="37"/>
  <c r="P595" i="37"/>
  <c r="O595" i="37"/>
  <c r="N595" i="37"/>
  <c r="M595" i="37"/>
  <c r="L595" i="37"/>
  <c r="K595" i="37"/>
  <c r="J595" i="37"/>
  <c r="I595" i="37"/>
  <c r="H595" i="37"/>
  <c r="G595" i="37"/>
  <c r="F595" i="37"/>
  <c r="E595" i="37"/>
  <c r="D595" i="37"/>
  <c r="C595" i="37"/>
  <c r="AQ594" i="37"/>
  <c r="AP594" i="37"/>
  <c r="AO594" i="37"/>
  <c r="AN594" i="37"/>
  <c r="AM594" i="37"/>
  <c r="AK594" i="37"/>
  <c r="AJ594" i="37"/>
  <c r="AI594" i="37"/>
  <c r="AH594" i="37"/>
  <c r="AG594" i="37"/>
  <c r="AF594" i="37"/>
  <c r="AE594" i="37"/>
  <c r="AC594" i="37"/>
  <c r="AB594" i="37"/>
  <c r="AA594" i="37"/>
  <c r="Z594" i="37"/>
  <c r="Y594" i="37"/>
  <c r="X594" i="37"/>
  <c r="W594" i="37"/>
  <c r="V594" i="37"/>
  <c r="U594" i="37"/>
  <c r="T594" i="37"/>
  <c r="S594" i="37"/>
  <c r="R594" i="37"/>
  <c r="Q594" i="37"/>
  <c r="O594" i="37"/>
  <c r="N594" i="37"/>
  <c r="M594" i="37"/>
  <c r="L594" i="37"/>
  <c r="K594" i="37"/>
  <c r="J594" i="37"/>
  <c r="I594" i="37"/>
  <c r="G594" i="37"/>
  <c r="F594" i="37"/>
  <c r="E594" i="37"/>
  <c r="D594" i="37"/>
  <c r="C594" i="37"/>
  <c r="AQ593" i="37"/>
  <c r="AP593" i="37"/>
  <c r="AO593" i="37"/>
  <c r="AN593" i="37"/>
  <c r="AM593" i="37"/>
  <c r="AK593" i="37"/>
  <c r="AJ593" i="37"/>
  <c r="AI593" i="37"/>
  <c r="AH593" i="37"/>
  <c r="AG593" i="37"/>
  <c r="AE593" i="37"/>
  <c r="AD593" i="37"/>
  <c r="AC593" i="37"/>
  <c r="AB593" i="37"/>
  <c r="AA593" i="37"/>
  <c r="Z593" i="37"/>
  <c r="Y593" i="37"/>
  <c r="X593" i="37"/>
  <c r="W593" i="37"/>
  <c r="U593" i="37"/>
  <c r="T593" i="37"/>
  <c r="S593" i="37"/>
  <c r="R593" i="37"/>
  <c r="Q593" i="37"/>
  <c r="O593" i="37"/>
  <c r="N593" i="37"/>
  <c r="M593" i="37"/>
  <c r="L593" i="37"/>
  <c r="K593" i="37"/>
  <c r="J593" i="37"/>
  <c r="I593" i="37"/>
  <c r="H593" i="37"/>
  <c r="G593" i="37"/>
  <c r="E593" i="37"/>
  <c r="D593" i="37"/>
  <c r="C593" i="37"/>
  <c r="AR592" i="37"/>
  <c r="AQ592" i="37"/>
  <c r="AO592" i="37"/>
  <c r="AN592" i="37"/>
  <c r="AM592" i="37"/>
  <c r="AL592" i="37"/>
  <c r="AK592" i="37"/>
  <c r="AJ592" i="37"/>
  <c r="AI592" i="37"/>
  <c r="AH592" i="37"/>
  <c r="AG592" i="37"/>
  <c r="AE592" i="37"/>
  <c r="AD592" i="37"/>
  <c r="AC592" i="37"/>
  <c r="AB592" i="37"/>
  <c r="AA592" i="37"/>
  <c r="Y592" i="37"/>
  <c r="X592" i="37"/>
  <c r="W592" i="37"/>
  <c r="V592" i="37"/>
  <c r="U592" i="37"/>
  <c r="T592" i="37"/>
  <c r="S592" i="37"/>
  <c r="R592" i="37"/>
  <c r="Q592" i="37"/>
  <c r="O592" i="37"/>
  <c r="N592" i="37"/>
  <c r="M592" i="37"/>
  <c r="L592" i="37"/>
  <c r="K592" i="37"/>
  <c r="I592" i="37"/>
  <c r="H592" i="37"/>
  <c r="G592" i="37"/>
  <c r="F592" i="37"/>
  <c r="E592" i="37"/>
  <c r="D592" i="37"/>
  <c r="C592" i="37"/>
  <c r="AR590" i="37"/>
  <c r="AQ590" i="37"/>
  <c r="AP590" i="37"/>
  <c r="AO590" i="37"/>
  <c r="AN590" i="37"/>
  <c r="AM590" i="37"/>
  <c r="AL590" i="37"/>
  <c r="AK590" i="37"/>
  <c r="AI590" i="37"/>
  <c r="AH590" i="37"/>
  <c r="AG590" i="37"/>
  <c r="AF590" i="37"/>
  <c r="AE590" i="37"/>
  <c r="AC590" i="37"/>
  <c r="AB590" i="37"/>
  <c r="AA590" i="37"/>
  <c r="Z590" i="37"/>
  <c r="Y590" i="37"/>
  <c r="X590" i="37"/>
  <c r="W590" i="37"/>
  <c r="V590" i="37"/>
  <c r="U590" i="37"/>
  <c r="T590" i="37"/>
  <c r="S590" i="37"/>
  <c r="R590" i="37"/>
  <c r="Q590" i="37"/>
  <c r="P590" i="37"/>
  <c r="O590" i="37"/>
  <c r="N590" i="37"/>
  <c r="M590" i="37"/>
  <c r="L590" i="37"/>
  <c r="K590" i="37"/>
  <c r="J590" i="37"/>
  <c r="I590" i="37"/>
  <c r="H590" i="37"/>
  <c r="G590" i="37"/>
  <c r="F590" i="37"/>
  <c r="E590" i="37"/>
  <c r="D590" i="37"/>
  <c r="C590" i="37"/>
  <c r="AR589" i="37"/>
  <c r="AQ589" i="37"/>
  <c r="AP589" i="37"/>
  <c r="AO589" i="37"/>
  <c r="AN589" i="37"/>
  <c r="AM589" i="37"/>
  <c r="AL589" i="37"/>
  <c r="AK589" i="37"/>
  <c r="AJ589" i="37"/>
  <c r="AI589" i="37"/>
  <c r="AH589" i="37"/>
  <c r="AG589" i="37"/>
  <c r="AF589" i="37"/>
  <c r="AE589" i="37"/>
  <c r="AD589" i="37"/>
  <c r="AC589" i="37"/>
  <c r="AB589" i="37"/>
  <c r="AA589" i="37"/>
  <c r="Z589" i="37"/>
  <c r="Y589" i="37"/>
  <c r="X589" i="37"/>
  <c r="W589" i="37"/>
  <c r="V589" i="37"/>
  <c r="U589" i="37"/>
  <c r="T589" i="37"/>
  <c r="S589" i="37"/>
  <c r="R589" i="37"/>
  <c r="Q589" i="37"/>
  <c r="P589" i="37"/>
  <c r="O589" i="37"/>
  <c r="N589" i="37"/>
  <c r="M589" i="37"/>
  <c r="L589" i="37"/>
  <c r="K589" i="37"/>
  <c r="J589" i="37"/>
  <c r="I589" i="37"/>
  <c r="H589" i="37"/>
  <c r="G589" i="37"/>
  <c r="F589" i="37"/>
  <c r="E589" i="37"/>
  <c r="D589" i="37"/>
  <c r="C589" i="37"/>
  <c r="AR588" i="37"/>
  <c r="AQ588" i="37"/>
  <c r="AP588" i="37"/>
  <c r="AO588" i="37"/>
  <c r="AN588" i="37"/>
  <c r="AM588" i="37"/>
  <c r="AL588" i="37"/>
  <c r="AK588" i="37"/>
  <c r="AJ588" i="37"/>
  <c r="AI588" i="37"/>
  <c r="AH588" i="37"/>
  <c r="AG588" i="37"/>
  <c r="AF588" i="37"/>
  <c r="AE588" i="37"/>
  <c r="AD588" i="37"/>
  <c r="AC588" i="37"/>
  <c r="AB588" i="37"/>
  <c r="AA588" i="37"/>
  <c r="Z588" i="37"/>
  <c r="Y588" i="37"/>
  <c r="X588" i="37"/>
  <c r="W588" i="37"/>
  <c r="U588" i="37"/>
  <c r="T588" i="37"/>
  <c r="S588" i="37"/>
  <c r="R588" i="37"/>
  <c r="Q588" i="37"/>
  <c r="P588" i="37"/>
  <c r="O588" i="37"/>
  <c r="M588" i="37"/>
  <c r="L588" i="37"/>
  <c r="K588" i="37"/>
  <c r="J588" i="37"/>
  <c r="I588" i="37"/>
  <c r="H588" i="37"/>
  <c r="G588" i="37"/>
  <c r="E588" i="37"/>
  <c r="D588" i="37"/>
  <c r="C588" i="37"/>
  <c r="AR586" i="37"/>
  <c r="AQ586" i="37"/>
  <c r="AO586" i="37"/>
  <c r="AN586" i="37"/>
  <c r="AM586" i="37"/>
  <c r="AL586" i="37"/>
  <c r="AK586" i="37"/>
  <c r="AJ586" i="37"/>
  <c r="AI586" i="37"/>
  <c r="AG586" i="37"/>
  <c r="AF586" i="37"/>
  <c r="AE586" i="37"/>
  <c r="AD586" i="37"/>
  <c r="AC586" i="37"/>
  <c r="AB586" i="37"/>
  <c r="AA586" i="37"/>
  <c r="Y586" i="37"/>
  <c r="X586" i="37"/>
  <c r="W586" i="37"/>
  <c r="V586" i="37"/>
  <c r="U586" i="37"/>
  <c r="T586" i="37"/>
  <c r="S586" i="37"/>
  <c r="Q586" i="37"/>
  <c r="P586" i="37"/>
  <c r="O586" i="37"/>
  <c r="N586" i="37"/>
  <c r="M586" i="37"/>
  <c r="L586" i="37"/>
  <c r="K586" i="37"/>
  <c r="I586" i="37"/>
  <c r="H586" i="37"/>
  <c r="G586" i="37"/>
  <c r="F586" i="37"/>
  <c r="E586" i="37"/>
  <c r="D586" i="37"/>
  <c r="C586" i="37"/>
  <c r="AQ585" i="37"/>
  <c r="AP585" i="37"/>
  <c r="AO585" i="37"/>
  <c r="AN585" i="37"/>
  <c r="AM585" i="37"/>
  <c r="AL585" i="37"/>
  <c r="AK585" i="37"/>
  <c r="AI585" i="37"/>
  <c r="AH585" i="37"/>
  <c r="AG585" i="37"/>
  <c r="AF585" i="37"/>
  <c r="AE585" i="37"/>
  <c r="AD585" i="37"/>
  <c r="AC585" i="37"/>
  <c r="AA585" i="37"/>
  <c r="Z585" i="37"/>
  <c r="Y585" i="37"/>
  <c r="X585" i="37"/>
  <c r="W585" i="37"/>
  <c r="V585" i="37"/>
  <c r="U585" i="37"/>
  <c r="S585" i="37"/>
  <c r="R585" i="37"/>
  <c r="Q585" i="37"/>
  <c r="P585" i="37"/>
  <c r="O585" i="37"/>
  <c r="N585" i="37"/>
  <c r="M585" i="37"/>
  <c r="K585" i="37"/>
  <c r="J585" i="37"/>
  <c r="I585" i="37"/>
  <c r="H585" i="37"/>
  <c r="G585" i="37"/>
  <c r="F585" i="37"/>
  <c r="E585" i="37"/>
  <c r="C585" i="37"/>
  <c r="AR584" i="37"/>
  <c r="AQ584" i="37"/>
  <c r="AP584" i="37"/>
  <c r="AO584" i="37"/>
  <c r="AN584" i="37"/>
  <c r="AM584" i="37"/>
  <c r="AK584" i="37"/>
  <c r="AJ584" i="37"/>
  <c r="AI584" i="37"/>
  <c r="AH584" i="37"/>
  <c r="AG584" i="37"/>
  <c r="AF584" i="37"/>
  <c r="AE584" i="37"/>
  <c r="AC584" i="37"/>
  <c r="AB584" i="37"/>
  <c r="AA584" i="37"/>
  <c r="Z584" i="37"/>
  <c r="Y584" i="37"/>
  <c r="X584" i="37"/>
  <c r="W584" i="37"/>
  <c r="U584" i="37"/>
  <c r="T584" i="37"/>
  <c r="S584" i="37"/>
  <c r="R584" i="37"/>
  <c r="Q584" i="37"/>
  <c r="P584" i="37"/>
  <c r="O584" i="37"/>
  <c r="M584" i="37"/>
  <c r="L584" i="37"/>
  <c r="K584" i="37"/>
  <c r="J584" i="37"/>
  <c r="I584" i="37"/>
  <c r="H584" i="37"/>
  <c r="G584" i="37"/>
  <c r="E584" i="37"/>
  <c r="D584" i="37"/>
  <c r="C584" i="37"/>
  <c r="AR583" i="37"/>
  <c r="AQ583" i="37"/>
  <c r="AP583" i="37"/>
  <c r="AO583" i="37"/>
  <c r="AM583" i="37"/>
  <c r="AL583" i="37"/>
  <c r="AK583" i="37"/>
  <c r="AJ583" i="37"/>
  <c r="AI583" i="37"/>
  <c r="AH583" i="37"/>
  <c r="AG583" i="37"/>
  <c r="AE583" i="37"/>
  <c r="AD583" i="37"/>
  <c r="AC583" i="37"/>
  <c r="AB583" i="37"/>
  <c r="AA583" i="37"/>
  <c r="Z583" i="37"/>
  <c r="Y583" i="37"/>
  <c r="W583" i="37"/>
  <c r="V583" i="37"/>
  <c r="U583" i="37"/>
  <c r="T583" i="37"/>
  <c r="S583" i="37"/>
  <c r="R583" i="37"/>
  <c r="Q583" i="37"/>
  <c r="O583" i="37"/>
  <c r="N583" i="37"/>
  <c r="M583" i="37"/>
  <c r="L583" i="37"/>
  <c r="K583" i="37"/>
  <c r="J583" i="37"/>
  <c r="I583" i="37"/>
  <c r="G583" i="37"/>
  <c r="F583" i="37"/>
  <c r="E583" i="37"/>
  <c r="D583" i="37"/>
  <c r="C583" i="37"/>
  <c r="AR582" i="37"/>
  <c r="AQ582" i="37"/>
  <c r="AO582" i="37"/>
  <c r="AN582" i="37"/>
  <c r="AM582" i="37"/>
  <c r="AJ582" i="37"/>
  <c r="AI582" i="37"/>
  <c r="AF582" i="37"/>
  <c r="AE582" i="37"/>
  <c r="AB582" i="37"/>
  <c r="AA582" i="37"/>
  <c r="Y582" i="37"/>
  <c r="X582" i="37"/>
  <c r="W582" i="37"/>
  <c r="V582" i="37"/>
  <c r="U582" i="37"/>
  <c r="T582" i="37"/>
  <c r="S582" i="37"/>
  <c r="Q582" i="37"/>
  <c r="P582" i="37"/>
  <c r="O582" i="37"/>
  <c r="N582" i="37"/>
  <c r="M582" i="37"/>
  <c r="L582" i="37"/>
  <c r="K582" i="37"/>
  <c r="I582" i="37"/>
  <c r="H582" i="37"/>
  <c r="G582" i="37"/>
  <c r="F582" i="37"/>
  <c r="E582" i="37"/>
  <c r="D582" i="37"/>
  <c r="C582" i="37"/>
  <c r="AM581" i="37"/>
  <c r="AL581" i="37"/>
  <c r="AK581" i="37"/>
  <c r="AJ581" i="37"/>
  <c r="AH581" i="37"/>
  <c r="AG581" i="37"/>
  <c r="AD581" i="37"/>
  <c r="AC581" i="37"/>
  <c r="AB581" i="37"/>
  <c r="AA581" i="37"/>
  <c r="Z581" i="37"/>
  <c r="Y581" i="37"/>
  <c r="W581" i="37"/>
  <c r="V581" i="37"/>
  <c r="U581" i="37"/>
  <c r="T581" i="37"/>
  <c r="S581" i="37"/>
  <c r="R581" i="37"/>
  <c r="Q581" i="37"/>
  <c r="O581" i="37"/>
  <c r="N581" i="37"/>
  <c r="M581" i="37"/>
  <c r="L581" i="37"/>
  <c r="K581" i="37"/>
  <c r="J581" i="37"/>
  <c r="I581" i="37"/>
  <c r="G581" i="37"/>
  <c r="P9" i="23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AG37" i="27"/>
  <c r="AF37" i="27"/>
  <c r="AE37" i="27"/>
  <c r="AD37" i="27"/>
  <c r="AC37" i="27"/>
  <c r="AB37" i="27"/>
  <c r="AA37" i="27"/>
  <c r="Z37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L37" i="27"/>
  <c r="AG36" i="27"/>
  <c r="AF36" i="27"/>
  <c r="AE36" i="27"/>
  <c r="AD36" i="27"/>
  <c r="AC36" i="27"/>
  <c r="AB36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AG35" i="27"/>
  <c r="AF35" i="27"/>
  <c r="AE35" i="27"/>
  <c r="AD35" i="27"/>
  <c r="AC35" i="27"/>
  <c r="AB35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AG34" i="27"/>
  <c r="AF34" i="27"/>
  <c r="AE34" i="27"/>
  <c r="AD34" i="27"/>
  <c r="AC34" i="27"/>
  <c r="AB34" i="27"/>
  <c r="AA34" i="27"/>
  <c r="Z34" i="27"/>
  <c r="Y34" i="27"/>
  <c r="X34" i="27"/>
  <c r="W34" i="27"/>
  <c r="V34" i="27"/>
  <c r="U34" i="27"/>
  <c r="T34" i="27"/>
  <c r="S34" i="27"/>
  <c r="R34" i="27"/>
  <c r="Q34" i="27"/>
  <c r="P34" i="27"/>
  <c r="O34" i="27"/>
  <c r="N34" i="27"/>
  <c r="M34" i="27"/>
  <c r="L34" i="27"/>
  <c r="AG33" i="27"/>
  <c r="AF33" i="27"/>
  <c r="AE33" i="27"/>
  <c r="AD33" i="27"/>
  <c r="AC33" i="27"/>
  <c r="AB33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AG32" i="27"/>
  <c r="AF32" i="27"/>
  <c r="AE32" i="27"/>
  <c r="AD32" i="27"/>
  <c r="AC32" i="27"/>
  <c r="AB32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AG31" i="27"/>
  <c r="AF31" i="27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AG30" i="27"/>
  <c r="AF30" i="27"/>
  <c r="AE30" i="27"/>
  <c r="AD30" i="27"/>
  <c r="AC30" i="27"/>
  <c r="AB30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AG28" i="27"/>
  <c r="AF28" i="27"/>
  <c r="AE28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AG27" i="27"/>
  <c r="AF27" i="27"/>
  <c r="AE27" i="27"/>
  <c r="AD27" i="27"/>
  <c r="AC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AG26" i="27"/>
  <c r="AF26" i="27"/>
  <c r="AE26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AG25" i="27"/>
  <c r="AF25" i="27"/>
  <c r="AE25" i="27"/>
  <c r="AD25" i="27"/>
  <c r="AC25" i="27"/>
  <c r="AB25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AG24" i="27"/>
  <c r="AF24" i="27"/>
  <c r="AE24" i="27"/>
  <c r="AD24" i="27"/>
  <c r="AC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AG23" i="27"/>
  <c r="AF23" i="27"/>
  <c r="AE23" i="27"/>
  <c r="AD23" i="27"/>
  <c r="AC23" i="27"/>
  <c r="AB23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AG22" i="27"/>
  <c r="AF22" i="27"/>
  <c r="AE22" i="27"/>
  <c r="AD22" i="27"/>
  <c r="AC22" i="27"/>
  <c r="AB22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AG21" i="27"/>
  <c r="AF21" i="27"/>
  <c r="AE21" i="27"/>
  <c r="AD21" i="27"/>
  <c r="AC21" i="27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AG20" i="27"/>
  <c r="AF20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AG19" i="27"/>
  <c r="AF19" i="27"/>
  <c r="AE19" i="27"/>
  <c r="AD19" i="27"/>
  <c r="AC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AG18" i="27"/>
  <c r="AF18" i="27"/>
  <c r="AE18" i="27"/>
  <c r="AD18" i="27"/>
  <c r="AC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AG17" i="27"/>
  <c r="AF17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AG15" i="27"/>
  <c r="AF15" i="27"/>
  <c r="AE15" i="27"/>
  <c r="AD15" i="27"/>
  <c r="AC15" i="27"/>
  <c r="AB15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AG14" i="27"/>
  <c r="AF14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AG13" i="27"/>
  <c r="AF13" i="27"/>
  <c r="AE13" i="27"/>
  <c r="AD13" i="27"/>
  <c r="AC13" i="27"/>
  <c r="AB13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AG12" i="27"/>
  <c r="AF12" i="27"/>
  <c r="AE12" i="27"/>
  <c r="AD12" i="27"/>
  <c r="AC12" i="27"/>
  <c r="AB12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AG11" i="27"/>
  <c r="AF11" i="27"/>
  <c r="AE11" i="27"/>
  <c r="AD11" i="27"/>
  <c r="AC11" i="27"/>
  <c r="AB11" i="27"/>
  <c r="AA11" i="27"/>
  <c r="Z11" i="27"/>
  <c r="Y11" i="27"/>
  <c r="X11" i="27"/>
  <c r="W11" i="27"/>
  <c r="V11" i="27"/>
  <c r="U11" i="27"/>
  <c r="T11" i="27"/>
  <c r="S11" i="27"/>
  <c r="R11" i="27"/>
  <c r="Q11" i="27"/>
  <c r="P11" i="27"/>
  <c r="O11" i="27"/>
  <c r="N11" i="27"/>
  <c r="M11" i="27"/>
  <c r="L11" i="27"/>
  <c r="AG10" i="27"/>
  <c r="AF10" i="27"/>
  <c r="AE10" i="27"/>
  <c r="AD10" i="27"/>
  <c r="AC10" i="27"/>
  <c r="AB10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AG9" i="27"/>
  <c r="AF9" i="27"/>
  <c r="AE9" i="27"/>
  <c r="AD9" i="27"/>
  <c r="AC9" i="27"/>
  <c r="AB9" i="27"/>
  <c r="AA9" i="27"/>
  <c r="Z9" i="27"/>
  <c r="Y9" i="27"/>
  <c r="X9" i="27"/>
  <c r="W9" i="27"/>
  <c r="V9" i="27"/>
  <c r="U9" i="27"/>
  <c r="T9" i="27"/>
  <c r="S9" i="27"/>
  <c r="R9" i="27"/>
  <c r="Q9" i="27"/>
  <c r="P9" i="27"/>
  <c r="O9" i="27"/>
  <c r="N9" i="27"/>
  <c r="M9" i="27"/>
  <c r="L9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O8" i="27"/>
  <c r="N8" i="27"/>
  <c r="M8" i="27"/>
  <c r="L8" i="27"/>
  <c r="AH8" i="27"/>
  <c r="AH9" i="27"/>
  <c r="AH10" i="27"/>
  <c r="AH11" i="27"/>
  <c r="AH12" i="27"/>
  <c r="AH13" i="27"/>
  <c r="AH14" i="27"/>
  <c r="AH15" i="27"/>
  <c r="AH16" i="27"/>
  <c r="AH17" i="27"/>
  <c r="AH18" i="27"/>
  <c r="AH19" i="27"/>
  <c r="AH20" i="27"/>
  <c r="AH21" i="27"/>
  <c r="AH22" i="27"/>
  <c r="AH23" i="27"/>
  <c r="AH24" i="27"/>
  <c r="AH25" i="27"/>
  <c r="AH26" i="27"/>
  <c r="AH27" i="27"/>
  <c r="AH28" i="27"/>
  <c r="AH29" i="27"/>
  <c r="AH30" i="27"/>
  <c r="AH31" i="27"/>
  <c r="AH32" i="27"/>
  <c r="AH33" i="27"/>
  <c r="AH34" i="27"/>
  <c r="AH35" i="27"/>
  <c r="AH36" i="27"/>
  <c r="AH37" i="27"/>
  <c r="L8" i="31"/>
  <c r="L8" i="33"/>
  <c r="M8" i="33"/>
  <c r="N8" i="33"/>
  <c r="O8" i="33"/>
  <c r="P8" i="33"/>
  <c r="Q8" i="33"/>
  <c r="R8" i="33"/>
  <c r="S8" i="33"/>
  <c r="T8" i="33"/>
  <c r="U8" i="33"/>
  <c r="V8" i="33"/>
  <c r="W8" i="33"/>
  <c r="L9" i="33"/>
  <c r="M9" i="33"/>
  <c r="N9" i="33"/>
  <c r="O9" i="33"/>
  <c r="P9" i="33"/>
  <c r="Q9" i="33"/>
  <c r="R9" i="33"/>
  <c r="S9" i="33"/>
  <c r="T9" i="33"/>
  <c r="U9" i="33"/>
  <c r="V9" i="33"/>
  <c r="W9" i="33"/>
  <c r="L10" i="33"/>
  <c r="M10" i="33"/>
  <c r="N10" i="33"/>
  <c r="O10" i="33"/>
  <c r="P10" i="33"/>
  <c r="Q10" i="33"/>
  <c r="R10" i="33"/>
  <c r="S10" i="33"/>
  <c r="T10" i="33"/>
  <c r="U10" i="33"/>
  <c r="V10" i="33"/>
  <c r="W10" i="33"/>
  <c r="L11" i="33"/>
  <c r="M11" i="33"/>
  <c r="N11" i="33"/>
  <c r="O11" i="33"/>
  <c r="P11" i="33"/>
  <c r="Q11" i="33"/>
  <c r="R11" i="33"/>
  <c r="S11" i="33"/>
  <c r="T11" i="33"/>
  <c r="U11" i="33"/>
  <c r="V11" i="33"/>
  <c r="W11" i="33"/>
  <c r="L12" i="33"/>
  <c r="M12" i="33"/>
  <c r="N12" i="33"/>
  <c r="O12" i="33"/>
  <c r="P12" i="33"/>
  <c r="Q12" i="33"/>
  <c r="R12" i="33"/>
  <c r="S12" i="33"/>
  <c r="T12" i="33"/>
  <c r="U12" i="33"/>
  <c r="V12" i="33"/>
  <c r="W12" i="33"/>
  <c r="L13" i="33"/>
  <c r="M13" i="33"/>
  <c r="N13" i="33"/>
  <c r="O13" i="33"/>
  <c r="P13" i="33"/>
  <c r="Q13" i="33"/>
  <c r="R13" i="33"/>
  <c r="S13" i="33"/>
  <c r="T13" i="33"/>
  <c r="U13" i="33"/>
  <c r="V13" i="33"/>
  <c r="W13" i="33"/>
  <c r="L14" i="33"/>
  <c r="M14" i="33"/>
  <c r="N14" i="33"/>
  <c r="O14" i="33"/>
  <c r="P14" i="33"/>
  <c r="Q14" i="33"/>
  <c r="R14" i="33"/>
  <c r="S14" i="33"/>
  <c r="T14" i="33"/>
  <c r="U14" i="33"/>
  <c r="V14" i="33"/>
  <c r="W14" i="33"/>
  <c r="L15" i="33"/>
  <c r="M15" i="33"/>
  <c r="N15" i="33"/>
  <c r="O15" i="33"/>
  <c r="P15" i="33"/>
  <c r="Q15" i="33"/>
  <c r="R15" i="33"/>
  <c r="S15" i="33"/>
  <c r="T15" i="33"/>
  <c r="U15" i="33"/>
  <c r="V15" i="33"/>
  <c r="W15" i="33"/>
  <c r="L16" i="33"/>
  <c r="M16" i="33"/>
  <c r="N16" i="33"/>
  <c r="O16" i="33"/>
  <c r="P16" i="33"/>
  <c r="Q16" i="33"/>
  <c r="R16" i="33"/>
  <c r="S16" i="33"/>
  <c r="T16" i="33"/>
  <c r="U16" i="33"/>
  <c r="V16" i="33"/>
  <c r="W16" i="33"/>
  <c r="L17" i="33"/>
  <c r="M17" i="33"/>
  <c r="N17" i="33"/>
  <c r="O17" i="33"/>
  <c r="P17" i="33"/>
  <c r="Q17" i="33"/>
  <c r="R17" i="33"/>
  <c r="S17" i="33"/>
  <c r="T17" i="33"/>
  <c r="U17" i="33"/>
  <c r="V17" i="33"/>
  <c r="W17" i="33"/>
  <c r="L18" i="33"/>
  <c r="M18" i="33"/>
  <c r="N18" i="33"/>
  <c r="O18" i="33"/>
  <c r="P18" i="33"/>
  <c r="Q18" i="33"/>
  <c r="R18" i="33"/>
  <c r="S18" i="33"/>
  <c r="T18" i="33"/>
  <c r="U18" i="33"/>
  <c r="V18" i="33"/>
  <c r="W18" i="33"/>
  <c r="L19" i="33"/>
  <c r="M19" i="33"/>
  <c r="N19" i="33"/>
  <c r="O19" i="33"/>
  <c r="P19" i="33"/>
  <c r="Q19" i="33"/>
  <c r="R19" i="33"/>
  <c r="S19" i="33"/>
  <c r="T19" i="33"/>
  <c r="U19" i="33"/>
  <c r="V19" i="33"/>
  <c r="W19" i="33"/>
  <c r="L20" i="33"/>
  <c r="M20" i="33"/>
  <c r="N20" i="33"/>
  <c r="O20" i="33"/>
  <c r="P20" i="33"/>
  <c r="Q20" i="33"/>
  <c r="R20" i="33"/>
  <c r="S20" i="33"/>
  <c r="T20" i="33"/>
  <c r="U20" i="33"/>
  <c r="V20" i="33"/>
  <c r="W20" i="33"/>
  <c r="L21" i="33"/>
  <c r="M21" i="33"/>
  <c r="N21" i="33"/>
  <c r="O21" i="33"/>
  <c r="P21" i="33"/>
  <c r="Q21" i="33"/>
  <c r="R21" i="33"/>
  <c r="S21" i="33"/>
  <c r="T21" i="33"/>
  <c r="U21" i="33"/>
  <c r="V21" i="33"/>
  <c r="W21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L23" i="33"/>
  <c r="M23" i="33"/>
  <c r="N23" i="33"/>
  <c r="O23" i="33"/>
  <c r="P23" i="33"/>
  <c r="Q23" i="33"/>
  <c r="R23" i="33"/>
  <c r="S23" i="33"/>
  <c r="T23" i="33"/>
  <c r="U23" i="33"/>
  <c r="V23" i="33"/>
  <c r="W23" i="33"/>
  <c r="L24" i="33"/>
  <c r="M24" i="33"/>
  <c r="N24" i="33"/>
  <c r="O24" i="33"/>
  <c r="P24" i="33"/>
  <c r="Q24" i="33"/>
  <c r="R24" i="33"/>
  <c r="S24" i="33"/>
  <c r="T24" i="33"/>
  <c r="U24" i="33"/>
  <c r="V24" i="33"/>
  <c r="W24" i="33"/>
  <c r="L25" i="33"/>
  <c r="M25" i="33"/>
  <c r="N25" i="33"/>
  <c r="O25" i="33"/>
  <c r="P25" i="33"/>
  <c r="Q25" i="33"/>
  <c r="R25" i="33"/>
  <c r="S25" i="33"/>
  <c r="T25" i="33"/>
  <c r="U25" i="33"/>
  <c r="V25" i="33"/>
  <c r="W25" i="33"/>
  <c r="L26" i="33"/>
  <c r="M26" i="33"/>
  <c r="N26" i="33"/>
  <c r="O26" i="33"/>
  <c r="P26" i="33"/>
  <c r="Q26" i="33"/>
  <c r="R26" i="33"/>
  <c r="S26" i="33"/>
  <c r="T26" i="33"/>
  <c r="U26" i="33"/>
  <c r="V26" i="33"/>
  <c r="W26" i="33"/>
  <c r="L27" i="33"/>
  <c r="M27" i="33"/>
  <c r="N27" i="33"/>
  <c r="O27" i="33"/>
  <c r="P27" i="33"/>
  <c r="Q27" i="33"/>
  <c r="R27" i="33"/>
  <c r="S27" i="33"/>
  <c r="T27" i="33"/>
  <c r="U27" i="33"/>
  <c r="V27" i="33"/>
  <c r="W27" i="33"/>
  <c r="L28" i="33"/>
  <c r="M28" i="33"/>
  <c r="N28" i="33"/>
  <c r="O28" i="33"/>
  <c r="P28" i="33"/>
  <c r="Q28" i="33"/>
  <c r="R28" i="33"/>
  <c r="S28" i="33"/>
  <c r="T28" i="33"/>
  <c r="U28" i="33"/>
  <c r="V28" i="33"/>
  <c r="W28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L30" i="33"/>
  <c r="M30" i="33"/>
  <c r="N30" i="33"/>
  <c r="O30" i="33"/>
  <c r="P30" i="33"/>
  <c r="Q30" i="33"/>
  <c r="R30" i="33"/>
  <c r="S30" i="33"/>
  <c r="T30" i="33"/>
  <c r="U30" i="33"/>
  <c r="V30" i="33"/>
  <c r="W30" i="33"/>
  <c r="L31" i="33"/>
  <c r="M31" i="33"/>
  <c r="N31" i="33"/>
  <c r="O31" i="33"/>
  <c r="P31" i="33"/>
  <c r="Q31" i="33"/>
  <c r="R31" i="33"/>
  <c r="S31" i="33"/>
  <c r="T31" i="33"/>
  <c r="U31" i="33"/>
  <c r="V31" i="33"/>
  <c r="W31" i="33"/>
  <c r="L32" i="33"/>
  <c r="M32" i="33"/>
  <c r="N32" i="33"/>
  <c r="O32" i="33"/>
  <c r="P32" i="33"/>
  <c r="Q32" i="33"/>
  <c r="R32" i="33"/>
  <c r="S32" i="33"/>
  <c r="T32" i="33"/>
  <c r="U32" i="33"/>
  <c r="V32" i="33"/>
  <c r="W32" i="33"/>
  <c r="L33" i="33"/>
  <c r="M33" i="33"/>
  <c r="N33" i="33"/>
  <c r="O33" i="33"/>
  <c r="P33" i="33"/>
  <c r="Q33" i="33"/>
  <c r="R33" i="33"/>
  <c r="S33" i="33"/>
  <c r="T33" i="33"/>
  <c r="U33" i="33"/>
  <c r="V33" i="33"/>
  <c r="W33" i="33"/>
  <c r="L34" i="33"/>
  <c r="M34" i="33"/>
  <c r="N34" i="33"/>
  <c r="O34" i="33"/>
  <c r="P34" i="33"/>
  <c r="Q34" i="33"/>
  <c r="R34" i="33"/>
  <c r="S34" i="33"/>
  <c r="T34" i="33"/>
  <c r="U34" i="33"/>
  <c r="V34" i="33"/>
  <c r="W34" i="33"/>
  <c r="L35" i="33"/>
  <c r="M35" i="33"/>
  <c r="N35" i="33"/>
  <c r="O35" i="33"/>
  <c r="P35" i="33"/>
  <c r="Q35" i="33"/>
  <c r="R35" i="33"/>
  <c r="S35" i="33"/>
  <c r="T35" i="33"/>
  <c r="U35" i="33"/>
  <c r="V35" i="33"/>
  <c r="W35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L37" i="33"/>
  <c r="M37" i="33"/>
  <c r="N37" i="33"/>
  <c r="O37" i="33"/>
  <c r="P37" i="33"/>
  <c r="Q37" i="33"/>
  <c r="R37" i="33"/>
  <c r="S37" i="33"/>
  <c r="T37" i="33"/>
  <c r="U37" i="33"/>
  <c r="V37" i="33"/>
  <c r="W37" i="33"/>
  <c r="AL12" i="29" l="1"/>
  <c r="AL16" i="29"/>
  <c r="AL20" i="29"/>
  <c r="AL28" i="29"/>
  <c r="AL24" i="29"/>
  <c r="AK9" i="29"/>
  <c r="AK21" i="29"/>
  <c r="AK25" i="29"/>
  <c r="AK29" i="29"/>
  <c r="AL13" i="29"/>
  <c r="AK14" i="29"/>
  <c r="AL21" i="29"/>
  <c r="AK22" i="29"/>
  <c r="AK30" i="29"/>
  <c r="AL10" i="29"/>
  <c r="AK11" i="29"/>
  <c r="AL14" i="29"/>
  <c r="AK15" i="29"/>
  <c r="AL18" i="29"/>
  <c r="AK19" i="29"/>
  <c r="AL22" i="29"/>
  <c r="AK23" i="29"/>
  <c r="AL26" i="29"/>
  <c r="AK27" i="29"/>
  <c r="AL30" i="29"/>
  <c r="AK13" i="29"/>
  <c r="AK17" i="29"/>
  <c r="AL9" i="29"/>
  <c r="AK10" i="29"/>
  <c r="AL17" i="29"/>
  <c r="AK18" i="29"/>
  <c r="AL25" i="29"/>
  <c r="AK26" i="29"/>
  <c r="AL29" i="29"/>
  <c r="AL11" i="29"/>
  <c r="AK12" i="29"/>
  <c r="AL15" i="29"/>
  <c r="AK16" i="29"/>
  <c r="AL19" i="29"/>
  <c r="AK20" i="29"/>
  <c r="AL23" i="29"/>
  <c r="AK24" i="29"/>
  <c r="AL27" i="29"/>
  <c r="AK28" i="29"/>
  <c r="AL34" i="29"/>
  <c r="AL38" i="29"/>
  <c r="AL32" i="29"/>
  <c r="AL36" i="29"/>
  <c r="AK34" i="29"/>
  <c r="AK38" i="29"/>
  <c r="AL31" i="29"/>
  <c r="AK32" i="29"/>
  <c r="AL33" i="29"/>
  <c r="AK33" i="29"/>
  <c r="AL35" i="29"/>
  <c r="AK36" i="29"/>
  <c r="AL37" i="29"/>
  <c r="AK37" i="29"/>
  <c r="BG9" i="23"/>
  <c r="O49" i="23" s="1"/>
  <c r="AR40" i="23"/>
  <c r="AV40" i="23"/>
  <c r="AP40" i="23"/>
  <c r="AT40" i="23"/>
  <c r="AX40" i="23"/>
  <c r="C581" i="37"/>
  <c r="AI581" i="37"/>
  <c r="AC582" i="37"/>
  <c r="AW40" i="23"/>
  <c r="AQ40" i="23"/>
  <c r="AU40" i="23"/>
  <c r="AY40" i="23"/>
  <c r="D581" i="37"/>
  <c r="AE581" i="37"/>
  <c r="AD582" i="37"/>
  <c r="E581" i="37"/>
  <c r="AK582" i="37"/>
  <c r="F581" i="37"/>
  <c r="AS40" i="23"/>
  <c r="AF601" i="37"/>
  <c r="AG582" i="37"/>
  <c r="AL582" i="37"/>
  <c r="AK31" i="29"/>
  <c r="AK35" i="29"/>
  <c r="D12" i="23"/>
  <c r="D11" i="23"/>
  <c r="D10" i="23"/>
  <c r="D9" i="23"/>
  <c r="D8" i="23"/>
  <c r="U77" i="33" l="1"/>
  <c r="T77" i="33"/>
  <c r="Q77" i="33"/>
  <c r="M77" i="33"/>
  <c r="L77" i="33"/>
  <c r="V76" i="33"/>
  <c r="U76" i="33"/>
  <c r="T76" i="33"/>
  <c r="Q76" i="33"/>
  <c r="P76" i="33"/>
  <c r="M76" i="33"/>
  <c r="U75" i="33"/>
  <c r="T75" i="33"/>
  <c r="R75" i="33"/>
  <c r="Q75" i="33"/>
  <c r="P75" i="33"/>
  <c r="M75" i="33"/>
  <c r="L75" i="33"/>
  <c r="U74" i="33"/>
  <c r="Q74" i="33"/>
  <c r="P74" i="33"/>
  <c r="N74" i="33"/>
  <c r="M74" i="33"/>
  <c r="L74" i="33"/>
  <c r="U73" i="33"/>
  <c r="T73" i="33"/>
  <c r="Q73" i="33"/>
  <c r="M73" i="33"/>
  <c r="L73" i="33"/>
  <c r="V72" i="33"/>
  <c r="U72" i="33"/>
  <c r="T72" i="33"/>
  <c r="Q72" i="33"/>
  <c r="P72" i="33"/>
  <c r="M72" i="33"/>
  <c r="U71" i="33"/>
  <c r="T71" i="33"/>
  <c r="R71" i="33"/>
  <c r="Q71" i="33"/>
  <c r="P71" i="33"/>
  <c r="M71" i="33"/>
  <c r="L71" i="33"/>
  <c r="U70" i="33"/>
  <c r="Q70" i="33"/>
  <c r="P70" i="33"/>
  <c r="N70" i="33"/>
  <c r="M70" i="33"/>
  <c r="L70" i="33"/>
  <c r="U69" i="33"/>
  <c r="T69" i="33"/>
  <c r="Q69" i="33"/>
  <c r="M69" i="33"/>
  <c r="L69" i="33"/>
  <c r="V68" i="33"/>
  <c r="U68" i="33"/>
  <c r="T68" i="33"/>
  <c r="Q68" i="33"/>
  <c r="P68" i="33"/>
  <c r="M68" i="33"/>
  <c r="U67" i="33"/>
  <c r="T67" i="33"/>
  <c r="R67" i="33"/>
  <c r="Q67" i="33"/>
  <c r="P67" i="33"/>
  <c r="M67" i="33"/>
  <c r="L67" i="33"/>
  <c r="U66" i="33"/>
  <c r="Q66" i="33"/>
  <c r="P66" i="33"/>
  <c r="N66" i="33"/>
  <c r="M66" i="33"/>
  <c r="L66" i="33"/>
  <c r="U65" i="33"/>
  <c r="T65" i="33"/>
  <c r="Q65" i="33"/>
  <c r="M65" i="33"/>
  <c r="L65" i="33"/>
  <c r="V64" i="33"/>
  <c r="U64" i="33"/>
  <c r="T64" i="33"/>
  <c r="Q64" i="33"/>
  <c r="P64" i="33"/>
  <c r="M64" i="33"/>
  <c r="U63" i="33"/>
  <c r="T63" i="33"/>
  <c r="R63" i="33"/>
  <c r="Q63" i="33"/>
  <c r="P63" i="33"/>
  <c r="M63" i="33"/>
  <c r="L63" i="33"/>
  <c r="U62" i="33"/>
  <c r="Q62" i="33"/>
  <c r="P62" i="33"/>
  <c r="N62" i="33"/>
  <c r="M62" i="33"/>
  <c r="L62" i="33"/>
  <c r="U61" i="33"/>
  <c r="T61" i="33"/>
  <c r="Q61" i="33"/>
  <c r="M61" i="33"/>
  <c r="L61" i="33"/>
  <c r="V60" i="33"/>
  <c r="U60" i="33"/>
  <c r="T60" i="33"/>
  <c r="Q60" i="33"/>
  <c r="P60" i="33"/>
  <c r="M60" i="33"/>
  <c r="U59" i="33"/>
  <c r="T59" i="33"/>
  <c r="R59" i="33"/>
  <c r="Q59" i="33"/>
  <c r="P59" i="33"/>
  <c r="M59" i="33"/>
  <c r="L59" i="33"/>
  <c r="U58" i="33"/>
  <c r="Q58" i="33"/>
  <c r="P58" i="33"/>
  <c r="N58" i="33"/>
  <c r="M58" i="33"/>
  <c r="L58" i="33"/>
  <c r="U57" i="33"/>
  <c r="T57" i="33"/>
  <c r="Q57" i="33"/>
  <c r="M57" i="33"/>
  <c r="L57" i="33"/>
  <c r="V56" i="33"/>
  <c r="U56" i="33"/>
  <c r="T56" i="33"/>
  <c r="Q56" i="33"/>
  <c r="P56" i="33"/>
  <c r="M56" i="33"/>
  <c r="U55" i="33"/>
  <c r="T55" i="33"/>
  <c r="R55" i="33"/>
  <c r="Q55" i="33"/>
  <c r="P55" i="33"/>
  <c r="M55" i="33"/>
  <c r="L55" i="33"/>
  <c r="U54" i="33"/>
  <c r="Q54" i="33"/>
  <c r="P54" i="33"/>
  <c r="N54" i="33"/>
  <c r="M54" i="33"/>
  <c r="L54" i="33"/>
  <c r="U53" i="33"/>
  <c r="T53" i="33"/>
  <c r="Q53" i="33"/>
  <c r="M53" i="33"/>
  <c r="L53" i="33"/>
  <c r="V52" i="33"/>
  <c r="U52" i="33"/>
  <c r="T52" i="33"/>
  <c r="Q52" i="33"/>
  <c r="P52" i="33"/>
  <c r="M52" i="33"/>
  <c r="U51" i="33"/>
  <c r="T51" i="33"/>
  <c r="R51" i="33"/>
  <c r="Q51" i="33"/>
  <c r="P51" i="33"/>
  <c r="M51" i="33"/>
  <c r="L51" i="33"/>
  <c r="U50" i="33"/>
  <c r="R50" i="33"/>
  <c r="Q50" i="33"/>
  <c r="P50" i="33"/>
  <c r="M50" i="33"/>
  <c r="L50" i="33"/>
  <c r="T49" i="33"/>
  <c r="P49" i="33"/>
  <c r="L49" i="33"/>
  <c r="V48" i="33"/>
  <c r="U48" i="33"/>
  <c r="T48" i="33"/>
  <c r="Q48" i="33"/>
  <c r="S37" i="31"/>
  <c r="S77" i="31" s="1"/>
  <c r="R37" i="31"/>
  <c r="R77" i="31" s="1"/>
  <c r="Q37" i="31"/>
  <c r="Q77" i="31" s="1"/>
  <c r="P37" i="31"/>
  <c r="P77" i="31" s="1"/>
  <c r="O37" i="31"/>
  <c r="O77" i="31" s="1"/>
  <c r="N37" i="31"/>
  <c r="N77" i="31" s="1"/>
  <c r="M37" i="31"/>
  <c r="M77" i="31" s="1"/>
  <c r="L37" i="31"/>
  <c r="L77" i="31" s="1"/>
  <c r="S36" i="31"/>
  <c r="S76" i="31" s="1"/>
  <c r="R36" i="31"/>
  <c r="R76" i="31" s="1"/>
  <c r="Q36" i="31"/>
  <c r="Q76" i="31" s="1"/>
  <c r="P36" i="31"/>
  <c r="P76" i="31" s="1"/>
  <c r="O36" i="31"/>
  <c r="O76" i="31" s="1"/>
  <c r="N36" i="31"/>
  <c r="N76" i="31" s="1"/>
  <c r="M36" i="31"/>
  <c r="M76" i="31" s="1"/>
  <c r="L36" i="31"/>
  <c r="L76" i="31" s="1"/>
  <c r="S35" i="31"/>
  <c r="S75" i="31" s="1"/>
  <c r="R35" i="31"/>
  <c r="R75" i="31" s="1"/>
  <c r="Q35" i="31"/>
  <c r="Q75" i="31" s="1"/>
  <c r="P35" i="31"/>
  <c r="P75" i="31" s="1"/>
  <c r="O35" i="31"/>
  <c r="O75" i="31" s="1"/>
  <c r="N35" i="31"/>
  <c r="N75" i="31" s="1"/>
  <c r="M35" i="31"/>
  <c r="M75" i="31" s="1"/>
  <c r="L35" i="31"/>
  <c r="L75" i="31" s="1"/>
  <c r="S34" i="31"/>
  <c r="S74" i="31" s="1"/>
  <c r="R34" i="31"/>
  <c r="R74" i="31" s="1"/>
  <c r="Q34" i="31"/>
  <c r="Q74" i="31" s="1"/>
  <c r="P34" i="31"/>
  <c r="P74" i="31" s="1"/>
  <c r="O34" i="31"/>
  <c r="O74" i="31" s="1"/>
  <c r="N34" i="31"/>
  <c r="N74" i="31" s="1"/>
  <c r="M34" i="31"/>
  <c r="M74" i="31" s="1"/>
  <c r="L34" i="31"/>
  <c r="L74" i="31" s="1"/>
  <c r="S33" i="31"/>
  <c r="S73" i="31" s="1"/>
  <c r="R33" i="31"/>
  <c r="R73" i="31" s="1"/>
  <c r="Q33" i="31"/>
  <c r="Q73" i="31" s="1"/>
  <c r="P33" i="31"/>
  <c r="P73" i="31" s="1"/>
  <c r="O33" i="31"/>
  <c r="O73" i="31" s="1"/>
  <c r="N33" i="31"/>
  <c r="N73" i="31" s="1"/>
  <c r="M33" i="31"/>
  <c r="M73" i="31" s="1"/>
  <c r="L33" i="31"/>
  <c r="L73" i="31" s="1"/>
  <c r="S32" i="31"/>
  <c r="S72" i="31" s="1"/>
  <c r="R32" i="31"/>
  <c r="R72" i="31" s="1"/>
  <c r="Q32" i="31"/>
  <c r="Q72" i="31" s="1"/>
  <c r="P32" i="31"/>
  <c r="P72" i="31" s="1"/>
  <c r="O32" i="31"/>
  <c r="O72" i="31" s="1"/>
  <c r="N32" i="31"/>
  <c r="M32" i="31"/>
  <c r="M72" i="31" s="1"/>
  <c r="L32" i="31"/>
  <c r="L72" i="31" s="1"/>
  <c r="S31" i="31"/>
  <c r="S71" i="31" s="1"/>
  <c r="R31" i="31"/>
  <c r="R71" i="31" s="1"/>
  <c r="Q31" i="31"/>
  <c r="Q71" i="31" s="1"/>
  <c r="P31" i="31"/>
  <c r="P71" i="31" s="1"/>
  <c r="O31" i="31"/>
  <c r="O71" i="31" s="1"/>
  <c r="N31" i="31"/>
  <c r="N71" i="31" s="1"/>
  <c r="M31" i="31"/>
  <c r="M71" i="31" s="1"/>
  <c r="L31" i="31"/>
  <c r="L71" i="31" s="1"/>
  <c r="S30" i="31"/>
  <c r="S70" i="31" s="1"/>
  <c r="R30" i="31"/>
  <c r="R70" i="31" s="1"/>
  <c r="Q30" i="31"/>
  <c r="Q70" i="31" s="1"/>
  <c r="P30" i="31"/>
  <c r="P70" i="31" s="1"/>
  <c r="O30" i="31"/>
  <c r="O70" i="31" s="1"/>
  <c r="N30" i="31"/>
  <c r="N70" i="31" s="1"/>
  <c r="M30" i="31"/>
  <c r="M70" i="31" s="1"/>
  <c r="L30" i="31"/>
  <c r="L70" i="31" s="1"/>
  <c r="S29" i="31"/>
  <c r="S69" i="31" s="1"/>
  <c r="R29" i="31"/>
  <c r="R69" i="31" s="1"/>
  <c r="Q29" i="31"/>
  <c r="Q69" i="31" s="1"/>
  <c r="P29" i="31"/>
  <c r="P69" i="31" s="1"/>
  <c r="O29" i="31"/>
  <c r="O69" i="31" s="1"/>
  <c r="N29" i="31"/>
  <c r="N69" i="31" s="1"/>
  <c r="M29" i="31"/>
  <c r="M69" i="31" s="1"/>
  <c r="L29" i="31"/>
  <c r="L69" i="31" s="1"/>
  <c r="S28" i="31"/>
  <c r="S68" i="31" s="1"/>
  <c r="R28" i="31"/>
  <c r="R68" i="31" s="1"/>
  <c r="Q28" i="31"/>
  <c r="Q68" i="31" s="1"/>
  <c r="P28" i="31"/>
  <c r="P68" i="31" s="1"/>
  <c r="O28" i="31"/>
  <c r="O68" i="31" s="1"/>
  <c r="N28" i="31"/>
  <c r="N68" i="31" s="1"/>
  <c r="M28" i="31"/>
  <c r="M68" i="31" s="1"/>
  <c r="L28" i="31"/>
  <c r="L68" i="31" s="1"/>
  <c r="S27" i="31"/>
  <c r="S67" i="31" s="1"/>
  <c r="R27" i="31"/>
  <c r="R67" i="31" s="1"/>
  <c r="Q27" i="31"/>
  <c r="Q67" i="31" s="1"/>
  <c r="P27" i="31"/>
  <c r="P67" i="31" s="1"/>
  <c r="O27" i="31"/>
  <c r="O67" i="31" s="1"/>
  <c r="N27" i="31"/>
  <c r="N67" i="31" s="1"/>
  <c r="M27" i="31"/>
  <c r="M67" i="31" s="1"/>
  <c r="L27" i="31"/>
  <c r="L67" i="31" s="1"/>
  <c r="S26" i="31"/>
  <c r="S66" i="31" s="1"/>
  <c r="R26" i="31"/>
  <c r="R66" i="31" s="1"/>
  <c r="Q26" i="31"/>
  <c r="Q66" i="31" s="1"/>
  <c r="P26" i="31"/>
  <c r="P66" i="31" s="1"/>
  <c r="O26" i="31"/>
  <c r="O66" i="31" s="1"/>
  <c r="N26" i="31"/>
  <c r="N66" i="31" s="1"/>
  <c r="M26" i="31"/>
  <c r="M66" i="31" s="1"/>
  <c r="L26" i="31"/>
  <c r="L66" i="31" s="1"/>
  <c r="S25" i="31"/>
  <c r="S65" i="31" s="1"/>
  <c r="R25" i="31"/>
  <c r="R65" i="31" s="1"/>
  <c r="Q25" i="31"/>
  <c r="Q65" i="31" s="1"/>
  <c r="P25" i="31"/>
  <c r="P65" i="31" s="1"/>
  <c r="O25" i="31"/>
  <c r="O65" i="31" s="1"/>
  <c r="N25" i="31"/>
  <c r="N65" i="31" s="1"/>
  <c r="M25" i="31"/>
  <c r="M65" i="31" s="1"/>
  <c r="L25" i="31"/>
  <c r="L65" i="31" s="1"/>
  <c r="S24" i="31"/>
  <c r="S64" i="31" s="1"/>
  <c r="R24" i="31"/>
  <c r="R64" i="31" s="1"/>
  <c r="Q24" i="31"/>
  <c r="Q64" i="31" s="1"/>
  <c r="P24" i="31"/>
  <c r="P64" i="31" s="1"/>
  <c r="O24" i="31"/>
  <c r="O64" i="31" s="1"/>
  <c r="N24" i="31"/>
  <c r="N64" i="31" s="1"/>
  <c r="M24" i="31"/>
  <c r="M64" i="31" s="1"/>
  <c r="L24" i="31"/>
  <c r="L64" i="31" s="1"/>
  <c r="S23" i="31"/>
  <c r="S63" i="31" s="1"/>
  <c r="R23" i="31"/>
  <c r="R63" i="31" s="1"/>
  <c r="Q23" i="31"/>
  <c r="Q63" i="31" s="1"/>
  <c r="P23" i="31"/>
  <c r="P63" i="31" s="1"/>
  <c r="O23" i="31"/>
  <c r="O63" i="31" s="1"/>
  <c r="N23" i="31"/>
  <c r="N63" i="31" s="1"/>
  <c r="M23" i="31"/>
  <c r="M63" i="31" s="1"/>
  <c r="L23" i="31"/>
  <c r="L63" i="31" s="1"/>
  <c r="S22" i="31"/>
  <c r="S62" i="31" s="1"/>
  <c r="R22" i="31"/>
  <c r="R62" i="31" s="1"/>
  <c r="Q22" i="31"/>
  <c r="Q62" i="31" s="1"/>
  <c r="P22" i="31"/>
  <c r="P62" i="31" s="1"/>
  <c r="O22" i="31"/>
  <c r="O62" i="31" s="1"/>
  <c r="N22" i="31"/>
  <c r="N62" i="31" s="1"/>
  <c r="M22" i="31"/>
  <c r="M62" i="31" s="1"/>
  <c r="L22" i="31"/>
  <c r="L62" i="31" s="1"/>
  <c r="S21" i="31"/>
  <c r="S61" i="31" s="1"/>
  <c r="R21" i="31"/>
  <c r="R61" i="31" s="1"/>
  <c r="Q21" i="31"/>
  <c r="Q61" i="31" s="1"/>
  <c r="P21" i="31"/>
  <c r="P61" i="31" s="1"/>
  <c r="O21" i="31"/>
  <c r="O61" i="31" s="1"/>
  <c r="N21" i="31"/>
  <c r="N61" i="31" s="1"/>
  <c r="M21" i="31"/>
  <c r="M61" i="31" s="1"/>
  <c r="L21" i="31"/>
  <c r="L61" i="31" s="1"/>
  <c r="S20" i="31"/>
  <c r="S60" i="31" s="1"/>
  <c r="R20" i="31"/>
  <c r="R60" i="31" s="1"/>
  <c r="Q20" i="31"/>
  <c r="Q60" i="31" s="1"/>
  <c r="P20" i="31"/>
  <c r="P60" i="31" s="1"/>
  <c r="O20" i="31"/>
  <c r="O60" i="31" s="1"/>
  <c r="N20" i="31"/>
  <c r="N60" i="31" s="1"/>
  <c r="M20" i="31"/>
  <c r="M60" i="31" s="1"/>
  <c r="L20" i="31"/>
  <c r="L60" i="31" s="1"/>
  <c r="S19" i="31"/>
  <c r="S59" i="31" s="1"/>
  <c r="R19" i="31"/>
  <c r="R59" i="31" s="1"/>
  <c r="Q19" i="31"/>
  <c r="Q59" i="31" s="1"/>
  <c r="P19" i="31"/>
  <c r="P59" i="31" s="1"/>
  <c r="O19" i="31"/>
  <c r="O59" i="31" s="1"/>
  <c r="N19" i="31"/>
  <c r="N59" i="31" s="1"/>
  <c r="M19" i="31"/>
  <c r="M59" i="31" s="1"/>
  <c r="L19" i="31"/>
  <c r="L59" i="31" s="1"/>
  <c r="S18" i="31"/>
  <c r="S58" i="31" s="1"/>
  <c r="R18" i="31"/>
  <c r="R58" i="31" s="1"/>
  <c r="Q18" i="31"/>
  <c r="Q58" i="31" s="1"/>
  <c r="P18" i="31"/>
  <c r="P58" i="31" s="1"/>
  <c r="O18" i="31"/>
  <c r="O58" i="31" s="1"/>
  <c r="N18" i="31"/>
  <c r="N58" i="31" s="1"/>
  <c r="M18" i="31"/>
  <c r="M58" i="31" s="1"/>
  <c r="L18" i="31"/>
  <c r="L58" i="31" s="1"/>
  <c r="S17" i="31"/>
  <c r="S57" i="31" s="1"/>
  <c r="R17" i="31"/>
  <c r="R57" i="31" s="1"/>
  <c r="Q17" i="31"/>
  <c r="Q57" i="31" s="1"/>
  <c r="P17" i="31"/>
  <c r="P57" i="31" s="1"/>
  <c r="O17" i="31"/>
  <c r="O57" i="31" s="1"/>
  <c r="N17" i="31"/>
  <c r="N57" i="31" s="1"/>
  <c r="M17" i="31"/>
  <c r="M57" i="31" s="1"/>
  <c r="L17" i="31"/>
  <c r="L57" i="31" s="1"/>
  <c r="S16" i="31"/>
  <c r="S56" i="31" s="1"/>
  <c r="R16" i="31"/>
  <c r="R56" i="31" s="1"/>
  <c r="Q16" i="31"/>
  <c r="Q56" i="31" s="1"/>
  <c r="P16" i="31"/>
  <c r="P56" i="31" s="1"/>
  <c r="O16" i="31"/>
  <c r="O56" i="31" s="1"/>
  <c r="N16" i="31"/>
  <c r="N56" i="31" s="1"/>
  <c r="M16" i="31"/>
  <c r="M56" i="31" s="1"/>
  <c r="L16" i="31"/>
  <c r="L56" i="31" s="1"/>
  <c r="S15" i="31"/>
  <c r="S55" i="31" s="1"/>
  <c r="R15" i="31"/>
  <c r="R55" i="31" s="1"/>
  <c r="Q15" i="31"/>
  <c r="Q55" i="31" s="1"/>
  <c r="P15" i="31"/>
  <c r="P55" i="31" s="1"/>
  <c r="O15" i="31"/>
  <c r="O55" i="31" s="1"/>
  <c r="N15" i="31"/>
  <c r="N55" i="31" s="1"/>
  <c r="M15" i="31"/>
  <c r="M55" i="31" s="1"/>
  <c r="L15" i="31"/>
  <c r="L55" i="31" s="1"/>
  <c r="S14" i="31"/>
  <c r="S54" i="31" s="1"/>
  <c r="R14" i="31"/>
  <c r="R54" i="31" s="1"/>
  <c r="Q14" i="31"/>
  <c r="Q54" i="31" s="1"/>
  <c r="P14" i="31"/>
  <c r="P54" i="31" s="1"/>
  <c r="O14" i="31"/>
  <c r="O54" i="31" s="1"/>
  <c r="N14" i="31"/>
  <c r="N54" i="31" s="1"/>
  <c r="M14" i="31"/>
  <c r="M54" i="31" s="1"/>
  <c r="L14" i="31"/>
  <c r="L54" i="31" s="1"/>
  <c r="S13" i="31"/>
  <c r="S53" i="31" s="1"/>
  <c r="R13" i="31"/>
  <c r="R53" i="31" s="1"/>
  <c r="Q13" i="31"/>
  <c r="Q53" i="31" s="1"/>
  <c r="P13" i="31"/>
  <c r="P53" i="31" s="1"/>
  <c r="O13" i="31"/>
  <c r="O53" i="31" s="1"/>
  <c r="N13" i="31"/>
  <c r="N53" i="31" s="1"/>
  <c r="M13" i="31"/>
  <c r="M53" i="31" s="1"/>
  <c r="L13" i="31"/>
  <c r="L53" i="31" s="1"/>
  <c r="S12" i="31"/>
  <c r="S52" i="31" s="1"/>
  <c r="R12" i="31"/>
  <c r="R52" i="31" s="1"/>
  <c r="Q12" i="31"/>
  <c r="Q52" i="31" s="1"/>
  <c r="P12" i="31"/>
  <c r="P52" i="31" s="1"/>
  <c r="O12" i="31"/>
  <c r="O52" i="31" s="1"/>
  <c r="N12" i="31"/>
  <c r="N52" i="31" s="1"/>
  <c r="M12" i="31"/>
  <c r="M52" i="31" s="1"/>
  <c r="L12" i="31"/>
  <c r="L52" i="31" s="1"/>
  <c r="S11" i="31"/>
  <c r="S51" i="31" s="1"/>
  <c r="R11" i="31"/>
  <c r="R51" i="31" s="1"/>
  <c r="Q11" i="31"/>
  <c r="Q51" i="31" s="1"/>
  <c r="P11" i="31"/>
  <c r="P51" i="31" s="1"/>
  <c r="O11" i="31"/>
  <c r="O51" i="31" s="1"/>
  <c r="N11" i="31"/>
  <c r="N51" i="31" s="1"/>
  <c r="M11" i="31"/>
  <c r="M51" i="31" s="1"/>
  <c r="L11" i="31"/>
  <c r="L51" i="31" s="1"/>
  <c r="S10" i="31"/>
  <c r="S50" i="31" s="1"/>
  <c r="R10" i="31"/>
  <c r="R50" i="31" s="1"/>
  <c r="Q10" i="31"/>
  <c r="Q50" i="31" s="1"/>
  <c r="P10" i="31"/>
  <c r="P50" i="31" s="1"/>
  <c r="O10" i="31"/>
  <c r="O50" i="31" s="1"/>
  <c r="N10" i="31"/>
  <c r="N50" i="31" s="1"/>
  <c r="M10" i="31"/>
  <c r="M50" i="31" s="1"/>
  <c r="L10" i="31"/>
  <c r="L50" i="31" s="1"/>
  <c r="S9" i="31"/>
  <c r="S49" i="31" s="1"/>
  <c r="R9" i="31"/>
  <c r="R49" i="31" s="1"/>
  <c r="Q9" i="31"/>
  <c r="Q49" i="31" s="1"/>
  <c r="P9" i="31"/>
  <c r="P49" i="31" s="1"/>
  <c r="O9" i="31"/>
  <c r="N9" i="31"/>
  <c r="N49" i="31" s="1"/>
  <c r="M9" i="31"/>
  <c r="M49" i="31" s="1"/>
  <c r="L9" i="31"/>
  <c r="L49" i="31" s="1"/>
  <c r="S8" i="31"/>
  <c r="R8" i="31"/>
  <c r="R48" i="31" s="1"/>
  <c r="Q8" i="31"/>
  <c r="Q48" i="31" s="1"/>
  <c r="P8" i="31"/>
  <c r="P48" i="31" s="1"/>
  <c r="O8" i="31"/>
  <c r="O48" i="31" s="1"/>
  <c r="N8" i="31"/>
  <c r="N48" i="31" s="1"/>
  <c r="M8" i="31"/>
  <c r="L48" i="31"/>
  <c r="AL79" i="29"/>
  <c r="AK78" i="29"/>
  <c r="AL77" i="29"/>
  <c r="AK76" i="29"/>
  <c r="AL75" i="29"/>
  <c r="AK74" i="29"/>
  <c r="AL73" i="29"/>
  <c r="AK73" i="29"/>
  <c r="AJ80" i="29"/>
  <c r="AI80" i="29"/>
  <c r="AG80" i="29"/>
  <c r="AF80" i="29"/>
  <c r="AE80" i="29"/>
  <c r="AC80" i="29"/>
  <c r="AB80" i="29"/>
  <c r="AA80" i="29"/>
  <c r="Z80" i="29"/>
  <c r="Y80" i="29"/>
  <c r="X80" i="29"/>
  <c r="W80" i="29"/>
  <c r="U80" i="29"/>
  <c r="T80" i="29"/>
  <c r="R80" i="29"/>
  <c r="Q80" i="29"/>
  <c r="O80" i="29"/>
  <c r="N80" i="29"/>
  <c r="M80" i="29"/>
  <c r="L80" i="29"/>
  <c r="AJ79" i="29"/>
  <c r="AI79" i="29"/>
  <c r="AH79" i="29"/>
  <c r="AE79" i="29"/>
  <c r="AC79" i="29"/>
  <c r="AB79" i="29"/>
  <c r="Z79" i="29"/>
  <c r="Y79" i="29"/>
  <c r="X79" i="29"/>
  <c r="V79" i="29"/>
  <c r="S79" i="29"/>
  <c r="R79" i="29"/>
  <c r="P79" i="29"/>
  <c r="O79" i="29"/>
  <c r="N79" i="29"/>
  <c r="M79" i="29"/>
  <c r="L79" i="29"/>
  <c r="AJ78" i="29"/>
  <c r="AI78" i="29"/>
  <c r="AG78" i="29"/>
  <c r="AF78" i="29"/>
  <c r="AE78" i="29"/>
  <c r="AC78" i="29"/>
  <c r="AB78" i="29"/>
  <c r="AA78" i="29"/>
  <c r="Z78" i="29"/>
  <c r="Y78" i="29"/>
  <c r="W78" i="29"/>
  <c r="V78" i="29"/>
  <c r="U78" i="29"/>
  <c r="S78" i="29"/>
  <c r="R78" i="29"/>
  <c r="Q78" i="29"/>
  <c r="O78" i="29"/>
  <c r="N78" i="29"/>
  <c r="M78" i="29"/>
  <c r="L78" i="29"/>
  <c r="AJ77" i="29"/>
  <c r="AI77" i="29"/>
  <c r="AH77" i="29"/>
  <c r="AF77" i="29"/>
  <c r="AE77" i="29"/>
  <c r="AC77" i="29"/>
  <c r="AB77" i="29"/>
  <c r="AA77" i="29"/>
  <c r="Y77" i="29"/>
  <c r="X77" i="29"/>
  <c r="U77" i="29"/>
  <c r="T77" i="29"/>
  <c r="S77" i="29"/>
  <c r="R77" i="29"/>
  <c r="Q77" i="29"/>
  <c r="P77" i="29"/>
  <c r="O77" i="29"/>
  <c r="M77" i="29"/>
  <c r="L77" i="29"/>
  <c r="AJ76" i="29"/>
  <c r="AH76" i="29"/>
  <c r="AG76" i="29"/>
  <c r="AF76" i="29"/>
  <c r="AD76" i="29"/>
  <c r="AC76" i="29"/>
  <c r="AB76" i="29"/>
  <c r="Z76" i="29"/>
  <c r="Y76" i="29"/>
  <c r="X76" i="29"/>
  <c r="V76" i="29"/>
  <c r="U76" i="29"/>
  <c r="T76" i="29"/>
  <c r="S76" i="29"/>
  <c r="R76" i="29"/>
  <c r="Q76" i="29"/>
  <c r="O76" i="29"/>
  <c r="N76" i="29"/>
  <c r="M76" i="29"/>
  <c r="AJ75" i="29"/>
  <c r="AI75" i="29"/>
  <c r="AH75" i="29"/>
  <c r="AG75" i="29"/>
  <c r="AF75" i="29"/>
  <c r="AD75" i="29"/>
  <c r="AC75" i="29"/>
  <c r="AB75" i="29"/>
  <c r="X75" i="29"/>
  <c r="T75" i="29"/>
  <c r="P75" i="29"/>
  <c r="O75" i="29"/>
  <c r="N75" i="29"/>
  <c r="M75" i="29"/>
  <c r="L75" i="29"/>
  <c r="AI74" i="29"/>
  <c r="AH74" i="29"/>
  <c r="AE74" i="29"/>
  <c r="AD74" i="29"/>
  <c r="AC74" i="29"/>
  <c r="AA74" i="29"/>
  <c r="Z74" i="29"/>
  <c r="Y74" i="29"/>
  <c r="W74" i="29"/>
  <c r="S74" i="29"/>
  <c r="R74" i="29"/>
  <c r="O74" i="29"/>
  <c r="N74" i="29"/>
  <c r="M74" i="29"/>
  <c r="AJ73" i="29"/>
  <c r="AI73" i="29"/>
  <c r="AG73" i="29"/>
  <c r="AF73" i="29"/>
  <c r="AE73" i="29"/>
  <c r="AC73" i="29"/>
  <c r="AB73" i="29"/>
  <c r="AA73" i="29"/>
  <c r="X73" i="29"/>
  <c r="W73" i="29"/>
  <c r="T73" i="29"/>
  <c r="S73" i="29"/>
  <c r="P73" i="29"/>
  <c r="N73" i="29"/>
  <c r="M73" i="29"/>
  <c r="L73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S72" i="29"/>
  <c r="R72" i="29"/>
  <c r="P72" i="29"/>
  <c r="O72" i="29"/>
  <c r="N72" i="29"/>
  <c r="M72" i="29"/>
  <c r="AJ71" i="29"/>
  <c r="AI71" i="29"/>
  <c r="AH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P71" i="29"/>
  <c r="N71" i="29"/>
  <c r="M71" i="29"/>
  <c r="AI70" i="29"/>
  <c r="AH70" i="29"/>
  <c r="AG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P70" i="29"/>
  <c r="O70" i="29"/>
  <c r="N70" i="29"/>
  <c r="M70" i="29"/>
  <c r="AJ69" i="29"/>
  <c r="AI69" i="29"/>
  <c r="AH69" i="29"/>
  <c r="AG69" i="29"/>
  <c r="AF69" i="29"/>
  <c r="AD69" i="29"/>
  <c r="AB69" i="29"/>
  <c r="AA69" i="29"/>
  <c r="Z69" i="29"/>
  <c r="Y69" i="29"/>
  <c r="X69" i="29"/>
  <c r="V69" i="29"/>
  <c r="U69" i="29"/>
  <c r="T69" i="29"/>
  <c r="S69" i="29"/>
  <c r="R69" i="29"/>
  <c r="Q69" i="29"/>
  <c r="P69" i="29"/>
  <c r="N69" i="29"/>
  <c r="M69" i="29"/>
  <c r="AJ68" i="29"/>
  <c r="AI68" i="29"/>
  <c r="AH68" i="29"/>
  <c r="AG68" i="29"/>
  <c r="AD68" i="29"/>
  <c r="AC68" i="29"/>
  <c r="AB68" i="29"/>
  <c r="AA68" i="29"/>
  <c r="Z68" i="29"/>
  <c r="Y68" i="29"/>
  <c r="V68" i="29"/>
  <c r="U68" i="29"/>
  <c r="T68" i="29"/>
  <c r="S68" i="29"/>
  <c r="R68" i="29"/>
  <c r="P68" i="29"/>
  <c r="O68" i="29"/>
  <c r="N68" i="29"/>
  <c r="M68" i="29"/>
  <c r="AI67" i="29"/>
  <c r="AH67" i="29"/>
  <c r="AF67" i="29"/>
  <c r="AE67" i="29"/>
  <c r="AD67" i="29"/>
  <c r="AB67" i="29"/>
  <c r="AA67" i="29"/>
  <c r="Z67" i="29"/>
  <c r="Y67" i="29"/>
  <c r="X67" i="29"/>
  <c r="V67" i="29"/>
  <c r="U67" i="29"/>
  <c r="T67" i="29"/>
  <c r="R67" i="29"/>
  <c r="P67" i="29"/>
  <c r="N67" i="29"/>
  <c r="M67" i="29"/>
  <c r="AJ66" i="29"/>
  <c r="AI66" i="29"/>
  <c r="AH66" i="29"/>
  <c r="AG66" i="29"/>
  <c r="AF66" i="29"/>
  <c r="AE66" i="29"/>
  <c r="AD66" i="29"/>
  <c r="AB66" i="29"/>
  <c r="AA66" i="29"/>
  <c r="Z66" i="29"/>
  <c r="Y66" i="29"/>
  <c r="X66" i="29"/>
  <c r="W66" i="29"/>
  <c r="U66" i="29"/>
  <c r="T66" i="29"/>
  <c r="S66" i="29"/>
  <c r="Q66" i="29"/>
  <c r="P66" i="29"/>
  <c r="O66" i="29"/>
  <c r="M66" i="29"/>
  <c r="L66" i="29"/>
  <c r="AJ65" i="29"/>
  <c r="AI65" i="29"/>
  <c r="AH65" i="29"/>
  <c r="AF65" i="29"/>
  <c r="AD65" i="29"/>
  <c r="AC65" i="29"/>
  <c r="AB65" i="29"/>
  <c r="AA65" i="29"/>
  <c r="Z65" i="29"/>
  <c r="Y65" i="29"/>
  <c r="V65" i="29"/>
  <c r="U65" i="29"/>
  <c r="S65" i="29"/>
  <c r="R65" i="29"/>
  <c r="Q65" i="29"/>
  <c r="P65" i="29"/>
  <c r="O65" i="29"/>
  <c r="N65" i="29"/>
  <c r="M65" i="29"/>
  <c r="AJ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P64" i="29"/>
  <c r="O64" i="29"/>
  <c r="N64" i="29"/>
  <c r="M64" i="29"/>
  <c r="L64" i="29"/>
  <c r="AJ63" i="29"/>
  <c r="AI63" i="29"/>
  <c r="AH63" i="29"/>
  <c r="AG63" i="29"/>
  <c r="AF63" i="29"/>
  <c r="AE63" i="29"/>
  <c r="AD63" i="29"/>
  <c r="AC63" i="29"/>
  <c r="AB63" i="29"/>
  <c r="AA63" i="29"/>
  <c r="Z63" i="29"/>
  <c r="X63" i="29"/>
  <c r="V63" i="29"/>
  <c r="U63" i="29"/>
  <c r="T63" i="29"/>
  <c r="R63" i="29"/>
  <c r="Q63" i="29"/>
  <c r="P63" i="29"/>
  <c r="O63" i="29"/>
  <c r="N63" i="29"/>
  <c r="M63" i="29"/>
  <c r="L63" i="29"/>
  <c r="AJ62" i="29"/>
  <c r="AI62" i="29"/>
  <c r="AH62" i="29"/>
  <c r="AG62" i="29"/>
  <c r="AF62" i="29"/>
  <c r="AE62" i="29"/>
  <c r="AD62" i="29"/>
  <c r="AC62" i="29"/>
  <c r="AB62" i="29"/>
  <c r="AA62" i="29"/>
  <c r="Y62" i="29"/>
  <c r="X62" i="29"/>
  <c r="W62" i="29"/>
  <c r="V62" i="29"/>
  <c r="U62" i="29"/>
  <c r="R62" i="29"/>
  <c r="P62" i="29"/>
  <c r="O62" i="29"/>
  <c r="N62" i="29"/>
  <c r="M62" i="29"/>
  <c r="AJ61" i="29"/>
  <c r="AI61" i="29"/>
  <c r="AH61" i="29"/>
  <c r="AG61" i="29"/>
  <c r="AF61" i="29"/>
  <c r="AE61" i="29"/>
  <c r="AC61" i="29"/>
  <c r="AB61" i="29"/>
  <c r="Z61" i="29"/>
  <c r="Y61" i="29"/>
  <c r="X61" i="29"/>
  <c r="W61" i="29"/>
  <c r="V61" i="29"/>
  <c r="T61" i="29"/>
  <c r="S61" i="29"/>
  <c r="R61" i="29"/>
  <c r="P61" i="29"/>
  <c r="N61" i="29"/>
  <c r="M61" i="29"/>
  <c r="AI60" i="29"/>
  <c r="AH60" i="29"/>
  <c r="AG60" i="29"/>
  <c r="AD60" i="29"/>
  <c r="AC60" i="29"/>
  <c r="AB60" i="29"/>
  <c r="AA60" i="29"/>
  <c r="Z60" i="29"/>
  <c r="Y60" i="29"/>
  <c r="X60" i="29"/>
  <c r="W60" i="29"/>
  <c r="V60" i="29"/>
  <c r="S60" i="29"/>
  <c r="R60" i="29"/>
  <c r="O60" i="29"/>
  <c r="N60" i="29"/>
  <c r="M60" i="29"/>
  <c r="AJ59" i="29"/>
  <c r="AI59" i="29"/>
  <c r="AH59" i="29"/>
  <c r="AF59" i="29"/>
  <c r="AE59" i="29"/>
  <c r="AD59" i="29"/>
  <c r="AB59" i="29"/>
  <c r="AA59" i="29"/>
  <c r="Z59" i="29"/>
  <c r="Y59" i="29"/>
  <c r="X59" i="29"/>
  <c r="V59" i="29"/>
  <c r="U59" i="29"/>
  <c r="T59" i="29"/>
  <c r="S59" i="29"/>
  <c r="R59" i="29"/>
  <c r="P59" i="29"/>
  <c r="O59" i="29"/>
  <c r="N59" i="29"/>
  <c r="L59" i="29"/>
  <c r="AJ58" i="29"/>
  <c r="AI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S58" i="29"/>
  <c r="R58" i="29"/>
  <c r="P58" i="29"/>
  <c r="O58" i="29"/>
  <c r="N58" i="29"/>
  <c r="M58" i="29"/>
  <c r="AJ57" i="29"/>
  <c r="AI57" i="29"/>
  <c r="AH57" i="29"/>
  <c r="AF57" i="29"/>
  <c r="AE57" i="29"/>
  <c r="AD57" i="29"/>
  <c r="AC57" i="29"/>
  <c r="AB57" i="29"/>
  <c r="AA57" i="29"/>
  <c r="Y57" i="29"/>
  <c r="X57" i="29"/>
  <c r="W57" i="29"/>
  <c r="V57" i="29"/>
  <c r="U57" i="29"/>
  <c r="T57" i="29"/>
  <c r="S57" i="29"/>
  <c r="R57" i="29"/>
  <c r="P57" i="29"/>
  <c r="O57" i="29"/>
  <c r="N57" i="29"/>
  <c r="AJ56" i="29"/>
  <c r="AI56" i="29"/>
  <c r="AH56" i="29"/>
  <c r="AG56" i="29"/>
  <c r="AF56" i="29"/>
  <c r="AE56" i="29"/>
  <c r="AC56" i="29"/>
  <c r="AB56" i="29"/>
  <c r="Z56" i="29"/>
  <c r="Y56" i="29"/>
  <c r="X56" i="29"/>
  <c r="W56" i="29"/>
  <c r="U56" i="29"/>
  <c r="T56" i="29"/>
  <c r="S56" i="29"/>
  <c r="P56" i="29"/>
  <c r="AH55" i="29"/>
  <c r="AG55" i="29"/>
  <c r="AF55" i="29"/>
  <c r="AD55" i="29"/>
  <c r="AC55" i="29"/>
  <c r="Z55" i="29"/>
  <c r="Y55" i="29"/>
  <c r="V55" i="29"/>
  <c r="U55" i="29"/>
  <c r="T55" i="29"/>
  <c r="R55" i="29"/>
  <c r="P55" i="29"/>
  <c r="O55" i="29"/>
  <c r="N55" i="29"/>
  <c r="L55" i="29"/>
  <c r="AJ54" i="29"/>
  <c r="AI54" i="29"/>
  <c r="AF54" i="29"/>
  <c r="AE54" i="29"/>
  <c r="AC54" i="29"/>
  <c r="AB54" i="29"/>
  <c r="AA54" i="29"/>
  <c r="Z54" i="29"/>
  <c r="Y54" i="29"/>
  <c r="X54" i="29"/>
  <c r="V54" i="29"/>
  <c r="U54" i="29"/>
  <c r="T54" i="29"/>
  <c r="S54" i="29"/>
  <c r="O54" i="29"/>
  <c r="M54" i="29"/>
  <c r="AJ53" i="29"/>
  <c r="AH53" i="29"/>
  <c r="AG53" i="29"/>
  <c r="AF53" i="29"/>
  <c r="AD53" i="29"/>
  <c r="AB53" i="29"/>
  <c r="AA53" i="29"/>
  <c r="Z53" i="29"/>
  <c r="X53" i="29"/>
  <c r="W53" i="29"/>
  <c r="T53" i="29"/>
  <c r="S53" i="29"/>
  <c r="R53" i="29"/>
  <c r="Q53" i="29"/>
  <c r="P53" i="29"/>
  <c r="O53" i="29"/>
  <c r="N53" i="29"/>
  <c r="M53" i="29"/>
  <c r="AJ52" i="29"/>
  <c r="AI52" i="29"/>
  <c r="AH52" i="29"/>
  <c r="AG52" i="29"/>
  <c r="AF52" i="29"/>
  <c r="AE52" i="29"/>
  <c r="AD39" i="29"/>
  <c r="AC52" i="29"/>
  <c r="AB52" i="29"/>
  <c r="Y52" i="29"/>
  <c r="X52" i="29"/>
  <c r="V52" i="29"/>
  <c r="U52" i="29"/>
  <c r="T52" i="29"/>
  <c r="S52" i="29"/>
  <c r="R52" i="29"/>
  <c r="O52" i="29"/>
  <c r="N52" i="29"/>
  <c r="M52" i="29"/>
  <c r="AI51" i="29"/>
  <c r="AH51" i="29"/>
  <c r="AF51" i="29"/>
  <c r="AE51" i="29"/>
  <c r="AD51" i="29"/>
  <c r="AC51" i="29"/>
  <c r="AB51" i="29"/>
  <c r="AA51" i="29"/>
  <c r="Z51" i="29"/>
  <c r="Y51" i="29"/>
  <c r="W51" i="29"/>
  <c r="V51" i="29"/>
  <c r="S51" i="29"/>
  <c r="R51" i="29"/>
  <c r="Q51" i="29"/>
  <c r="P51" i="29"/>
  <c r="O51" i="29"/>
  <c r="N51" i="29"/>
  <c r="AA77" i="27"/>
  <c r="X77" i="27"/>
  <c r="W77" i="27"/>
  <c r="T77" i="27"/>
  <c r="S77" i="27"/>
  <c r="P77" i="27"/>
  <c r="O77" i="27"/>
  <c r="M77" i="27"/>
  <c r="L77" i="27"/>
  <c r="AH76" i="27"/>
  <c r="AE76" i="27"/>
  <c r="AD76" i="27"/>
  <c r="Z76" i="27"/>
  <c r="V76" i="27"/>
  <c r="S76" i="27"/>
  <c r="R76" i="27"/>
  <c r="O76" i="27"/>
  <c r="N76" i="27"/>
  <c r="L76" i="27"/>
  <c r="AH75" i="27"/>
  <c r="AG75" i="27"/>
  <c r="AD75" i="27"/>
  <c r="AC75" i="27"/>
  <c r="Y75" i="27"/>
  <c r="V75" i="27"/>
  <c r="U75" i="27"/>
  <c r="R75" i="27"/>
  <c r="Q75" i="27"/>
  <c r="M75" i="27"/>
  <c r="AG74" i="27"/>
  <c r="AF74" i="27"/>
  <c r="AC74" i="27"/>
  <c r="AB74" i="27"/>
  <c r="Y74" i="27"/>
  <c r="X74" i="27"/>
  <c r="U74" i="27"/>
  <c r="T74" i="27"/>
  <c r="Q74" i="27"/>
  <c r="P74" i="27"/>
  <c r="M74" i="27"/>
  <c r="L74" i="27"/>
  <c r="AF73" i="27"/>
  <c r="AE73" i="27"/>
  <c r="AB73" i="27"/>
  <c r="AA73" i="27"/>
  <c r="X73" i="27"/>
  <c r="W73" i="27"/>
  <c r="T73" i="27"/>
  <c r="S73" i="27"/>
  <c r="P73" i="27"/>
  <c r="O73" i="27"/>
  <c r="M73" i="27"/>
  <c r="L73" i="27"/>
  <c r="AH72" i="27"/>
  <c r="AE72" i="27"/>
  <c r="AD72" i="27"/>
  <c r="AA72" i="27"/>
  <c r="Z72" i="27"/>
  <c r="W72" i="27"/>
  <c r="V72" i="27"/>
  <c r="S72" i="27"/>
  <c r="R72" i="27"/>
  <c r="O72" i="27"/>
  <c r="N72" i="27"/>
  <c r="L72" i="27"/>
  <c r="AH71" i="27"/>
  <c r="AC71" i="27"/>
  <c r="Z71" i="27"/>
  <c r="Y71" i="27"/>
  <c r="U71" i="27"/>
  <c r="R71" i="27"/>
  <c r="Q71" i="27"/>
  <c r="N71" i="27"/>
  <c r="M71" i="27"/>
  <c r="L70" i="27"/>
  <c r="AF69" i="27"/>
  <c r="AE69" i="27"/>
  <c r="AB69" i="27"/>
  <c r="AA69" i="27"/>
  <c r="W69" i="27"/>
  <c r="T69" i="27"/>
  <c r="S69" i="27"/>
  <c r="P69" i="27"/>
  <c r="O69" i="27"/>
  <c r="M69" i="27"/>
  <c r="L69" i="27"/>
  <c r="AH68" i="27"/>
  <c r="AE68" i="27"/>
  <c r="AD68" i="27"/>
  <c r="AA68" i="27"/>
  <c r="W68" i="27"/>
  <c r="V68" i="27"/>
  <c r="S68" i="27"/>
  <c r="R68" i="27"/>
  <c r="O68" i="27"/>
  <c r="N68" i="27"/>
  <c r="L68" i="27"/>
  <c r="AG67" i="27"/>
  <c r="AC67" i="27"/>
  <c r="Y67" i="27"/>
  <c r="V67" i="27"/>
  <c r="U67" i="27"/>
  <c r="R67" i="27"/>
  <c r="Q67" i="27"/>
  <c r="M67" i="27"/>
  <c r="AG66" i="27"/>
  <c r="AF66" i="27"/>
  <c r="AC66" i="27"/>
  <c r="Y66" i="27"/>
  <c r="X66" i="27"/>
  <c r="U66" i="27"/>
  <c r="T66" i="27"/>
  <c r="Q66" i="27"/>
  <c r="P66" i="27"/>
  <c r="M66" i="27"/>
  <c r="L66" i="27"/>
  <c r="P65" i="27"/>
  <c r="O65" i="27"/>
  <c r="M65" i="27"/>
  <c r="L65" i="27"/>
  <c r="AH64" i="27"/>
  <c r="AE64" i="27"/>
  <c r="AD64" i="27"/>
  <c r="Z64" i="27"/>
  <c r="W64" i="27"/>
  <c r="V64" i="27"/>
  <c r="S64" i="27"/>
  <c r="R64" i="27"/>
  <c r="O64" i="27"/>
  <c r="N64" i="27"/>
  <c r="L64" i="27"/>
  <c r="AG63" i="27"/>
  <c r="AC63" i="27"/>
  <c r="Z63" i="27"/>
  <c r="M63" i="27"/>
  <c r="AG62" i="27"/>
  <c r="AF62" i="27"/>
  <c r="AC62" i="27"/>
  <c r="AB62" i="27"/>
  <c r="Y62" i="27"/>
  <c r="X62" i="27"/>
  <c r="U62" i="27"/>
  <c r="T62" i="27"/>
  <c r="Q62" i="27"/>
  <c r="P62" i="27"/>
  <c r="M62" i="27"/>
  <c r="L62" i="27"/>
  <c r="AF61" i="27"/>
  <c r="AE61" i="27"/>
  <c r="AA61" i="27"/>
  <c r="T61" i="27"/>
  <c r="S61" i="27"/>
  <c r="P61" i="27"/>
  <c r="O61" i="27"/>
  <c r="M61" i="27"/>
  <c r="L61" i="27"/>
  <c r="AH60" i="27"/>
  <c r="AE60" i="27"/>
  <c r="AA60" i="27"/>
  <c r="W60" i="27"/>
  <c r="V60" i="27"/>
  <c r="S60" i="27"/>
  <c r="R60" i="27"/>
  <c r="O60" i="27"/>
  <c r="N60" i="27"/>
  <c r="L60" i="27"/>
  <c r="AH59" i="27"/>
  <c r="AG59" i="27"/>
  <c r="AC59" i="27"/>
  <c r="Y59" i="27"/>
  <c r="U59" i="27"/>
  <c r="Q59" i="27"/>
  <c r="N59" i="27"/>
  <c r="M59" i="27"/>
  <c r="AG58" i="27"/>
  <c r="AF58" i="27"/>
  <c r="AC58" i="27"/>
  <c r="AB58" i="27"/>
  <c r="X58" i="27"/>
  <c r="U58" i="27"/>
  <c r="T58" i="27"/>
  <c r="Q58" i="27"/>
  <c r="P58" i="27"/>
  <c r="M58" i="27"/>
  <c r="L58" i="27"/>
  <c r="AF57" i="27"/>
  <c r="AE57" i="27"/>
  <c r="AB57" i="27"/>
  <c r="O57" i="27"/>
  <c r="M57" i="27"/>
  <c r="L57" i="27"/>
  <c r="AH56" i="27"/>
  <c r="AD56" i="27"/>
  <c r="W56" i="27"/>
  <c r="V56" i="27"/>
  <c r="S56" i="27"/>
  <c r="R56" i="27"/>
  <c r="O56" i="27"/>
  <c r="L56" i="27"/>
  <c r="AH55" i="27"/>
  <c r="AG55" i="27"/>
  <c r="AD55" i="27"/>
  <c r="AC55" i="27"/>
  <c r="Z55" i="27"/>
  <c r="Y55" i="27"/>
  <c r="V55" i="27"/>
  <c r="U55" i="27"/>
  <c r="Q55" i="27"/>
  <c r="N55" i="27"/>
  <c r="M55" i="27"/>
  <c r="AG54" i="27"/>
  <c r="AF54" i="27"/>
  <c r="AC54" i="27"/>
  <c r="X54" i="27"/>
  <c r="U54" i="27"/>
  <c r="T54" i="27"/>
  <c r="Q54" i="27"/>
  <c r="P54" i="27"/>
  <c r="M54" i="27"/>
  <c r="L54" i="27"/>
  <c r="AE53" i="27"/>
  <c r="AB53" i="27"/>
  <c r="AA53" i="27"/>
  <c r="X53" i="27"/>
  <c r="W53" i="27"/>
  <c r="S53" i="27"/>
  <c r="O53" i="27"/>
  <c r="M53" i="27"/>
  <c r="L53" i="27"/>
  <c r="AH52" i="27"/>
  <c r="AE52" i="27"/>
  <c r="AA52" i="27"/>
  <c r="Z52" i="27"/>
  <c r="V52" i="27"/>
  <c r="S52" i="27"/>
  <c r="R52" i="27"/>
  <c r="O52" i="27"/>
  <c r="N52" i="27"/>
  <c r="L52" i="27"/>
  <c r="AG51" i="27"/>
  <c r="AC51" i="27"/>
  <c r="Y51" i="27"/>
  <c r="U51" i="27"/>
  <c r="Q51" i="27"/>
  <c r="M51" i="27"/>
  <c r="AG50" i="27"/>
  <c r="AF50" i="27"/>
  <c r="AC50" i="27"/>
  <c r="AB50" i="27"/>
  <c r="Y50" i="27"/>
  <c r="X50" i="27"/>
  <c r="U50" i="27"/>
  <c r="T50" i="27"/>
  <c r="P50" i="27"/>
  <c r="L50" i="27"/>
  <c r="AF49" i="27"/>
  <c r="AE49" i="27"/>
  <c r="AB49" i="27"/>
  <c r="AA49" i="27"/>
  <c r="X49" i="27"/>
  <c r="W49" i="27"/>
  <c r="T49" i="27"/>
  <c r="P49" i="27"/>
  <c r="O49" i="27"/>
  <c r="L49" i="27"/>
  <c r="AH48" i="27"/>
  <c r="AA48" i="27"/>
  <c r="W48" i="27"/>
  <c r="M37" i="25"/>
  <c r="M78" i="25" s="1"/>
  <c r="L37" i="25"/>
  <c r="M36" i="25"/>
  <c r="L36" i="25"/>
  <c r="M35" i="25"/>
  <c r="M76" i="25" s="1"/>
  <c r="L35" i="25"/>
  <c r="M34" i="25"/>
  <c r="L34" i="25"/>
  <c r="M33" i="25"/>
  <c r="M74" i="25" s="1"/>
  <c r="L33" i="25"/>
  <c r="M32" i="25"/>
  <c r="L32" i="25"/>
  <c r="M31" i="25"/>
  <c r="M72" i="25" s="1"/>
  <c r="L31" i="25"/>
  <c r="M30" i="25"/>
  <c r="L30" i="25"/>
  <c r="M29" i="25"/>
  <c r="M70" i="25" s="1"/>
  <c r="L29" i="25"/>
  <c r="L70" i="25" s="1"/>
  <c r="M28" i="25"/>
  <c r="M69" i="25" s="1"/>
  <c r="L28" i="25"/>
  <c r="L69" i="25" s="1"/>
  <c r="M27" i="25"/>
  <c r="M68" i="25" s="1"/>
  <c r="L27" i="25"/>
  <c r="L68" i="25" s="1"/>
  <c r="M26" i="25"/>
  <c r="M67" i="25" s="1"/>
  <c r="L26" i="25"/>
  <c r="L67" i="25" s="1"/>
  <c r="M25" i="25"/>
  <c r="M66" i="25" s="1"/>
  <c r="L25" i="25"/>
  <c r="L66" i="25" s="1"/>
  <c r="M24" i="25"/>
  <c r="M65" i="25" s="1"/>
  <c r="L24" i="25"/>
  <c r="L65" i="25" s="1"/>
  <c r="M23" i="25"/>
  <c r="L23" i="25"/>
  <c r="L64" i="25" s="1"/>
  <c r="M22" i="25"/>
  <c r="M63" i="25" s="1"/>
  <c r="L22" i="25"/>
  <c r="L63" i="25" s="1"/>
  <c r="M21" i="25"/>
  <c r="M62" i="25" s="1"/>
  <c r="L21" i="25"/>
  <c r="L62" i="25" s="1"/>
  <c r="M20" i="25"/>
  <c r="M61" i="25" s="1"/>
  <c r="L20" i="25"/>
  <c r="L61" i="25" s="1"/>
  <c r="M19" i="25"/>
  <c r="M60" i="25" s="1"/>
  <c r="L19" i="25"/>
  <c r="L60" i="25" s="1"/>
  <c r="M18" i="25"/>
  <c r="M59" i="25" s="1"/>
  <c r="L18" i="25"/>
  <c r="L59" i="25" s="1"/>
  <c r="M17" i="25"/>
  <c r="M58" i="25" s="1"/>
  <c r="L17" i="25"/>
  <c r="L58" i="25" s="1"/>
  <c r="M16" i="25"/>
  <c r="M57" i="25" s="1"/>
  <c r="L16" i="25"/>
  <c r="L57" i="25" s="1"/>
  <c r="M15" i="25"/>
  <c r="M56" i="25" s="1"/>
  <c r="L15" i="25"/>
  <c r="L56" i="25" s="1"/>
  <c r="M14" i="25"/>
  <c r="M55" i="25" s="1"/>
  <c r="L14" i="25"/>
  <c r="L55" i="25" s="1"/>
  <c r="M13" i="25"/>
  <c r="M54" i="25" s="1"/>
  <c r="L13" i="25"/>
  <c r="L54" i="25" s="1"/>
  <c r="M12" i="25"/>
  <c r="M53" i="25" s="1"/>
  <c r="L12" i="25"/>
  <c r="L53" i="25" s="1"/>
  <c r="M11" i="25"/>
  <c r="M52" i="25" s="1"/>
  <c r="L11" i="25"/>
  <c r="L52" i="25" s="1"/>
  <c r="M10" i="25"/>
  <c r="M51" i="25" s="1"/>
  <c r="L10" i="25"/>
  <c r="L51" i="25" s="1"/>
  <c r="M9" i="25"/>
  <c r="M50" i="25" s="1"/>
  <c r="L9" i="25"/>
  <c r="L50" i="25" s="1"/>
  <c r="M8" i="25"/>
  <c r="M49" i="25" s="1"/>
  <c r="L8" i="25"/>
  <c r="L49" i="25" s="1"/>
  <c r="S37" i="22"/>
  <c r="S78" i="22" s="1"/>
  <c r="R37" i="22"/>
  <c r="R78" i="22" s="1"/>
  <c r="Q37" i="22"/>
  <c r="Q78" i="22" s="1"/>
  <c r="P37" i="22"/>
  <c r="P78" i="22" s="1"/>
  <c r="O37" i="22"/>
  <c r="O78" i="22" s="1"/>
  <c r="N37" i="22"/>
  <c r="N78" i="22" s="1"/>
  <c r="M37" i="22"/>
  <c r="M78" i="22" s="1"/>
  <c r="L37" i="22"/>
  <c r="L78" i="22" s="1"/>
  <c r="S36" i="22"/>
  <c r="S77" i="22" s="1"/>
  <c r="R36" i="22"/>
  <c r="R77" i="22" s="1"/>
  <c r="Q36" i="22"/>
  <c r="Q77" i="22" s="1"/>
  <c r="P36" i="22"/>
  <c r="P77" i="22" s="1"/>
  <c r="O36" i="22"/>
  <c r="O77" i="22" s="1"/>
  <c r="N36" i="22"/>
  <c r="N77" i="22" s="1"/>
  <c r="M36" i="22"/>
  <c r="M77" i="22" s="1"/>
  <c r="L36" i="22"/>
  <c r="L77" i="22" s="1"/>
  <c r="S35" i="22"/>
  <c r="S76" i="22" s="1"/>
  <c r="R35" i="22"/>
  <c r="R76" i="22" s="1"/>
  <c r="Q35" i="22"/>
  <c r="Q76" i="22" s="1"/>
  <c r="P35" i="22"/>
  <c r="P76" i="22" s="1"/>
  <c r="O35" i="22"/>
  <c r="O76" i="22" s="1"/>
  <c r="N35" i="22"/>
  <c r="N76" i="22" s="1"/>
  <c r="M35" i="22"/>
  <c r="M76" i="22" s="1"/>
  <c r="L35" i="22"/>
  <c r="L76" i="22" s="1"/>
  <c r="S34" i="22"/>
  <c r="S75" i="22" s="1"/>
  <c r="R34" i="22"/>
  <c r="R75" i="22" s="1"/>
  <c r="Q34" i="22"/>
  <c r="Q75" i="22" s="1"/>
  <c r="P34" i="22"/>
  <c r="P75" i="22" s="1"/>
  <c r="O34" i="22"/>
  <c r="O75" i="22" s="1"/>
  <c r="N34" i="22"/>
  <c r="N75" i="22" s="1"/>
  <c r="M34" i="22"/>
  <c r="M75" i="22" s="1"/>
  <c r="L34" i="22"/>
  <c r="L75" i="22" s="1"/>
  <c r="S33" i="22"/>
  <c r="S74" i="22" s="1"/>
  <c r="R33" i="22"/>
  <c r="R74" i="22" s="1"/>
  <c r="Q33" i="22"/>
  <c r="Q74" i="22" s="1"/>
  <c r="P33" i="22"/>
  <c r="P74" i="22" s="1"/>
  <c r="O33" i="22"/>
  <c r="O74" i="22" s="1"/>
  <c r="N33" i="22"/>
  <c r="N74" i="22" s="1"/>
  <c r="M33" i="22"/>
  <c r="M74" i="22" s="1"/>
  <c r="L33" i="22"/>
  <c r="L74" i="22" s="1"/>
  <c r="S32" i="22"/>
  <c r="S73" i="22" s="1"/>
  <c r="R32" i="22"/>
  <c r="R73" i="22" s="1"/>
  <c r="Q32" i="22"/>
  <c r="Q73" i="22" s="1"/>
  <c r="P32" i="22"/>
  <c r="P73" i="22" s="1"/>
  <c r="O32" i="22"/>
  <c r="O73" i="22" s="1"/>
  <c r="N32" i="22"/>
  <c r="N73" i="22" s="1"/>
  <c r="M32" i="22"/>
  <c r="M73" i="22" s="1"/>
  <c r="L32" i="22"/>
  <c r="L73" i="22" s="1"/>
  <c r="S31" i="22"/>
  <c r="S72" i="22" s="1"/>
  <c r="R31" i="22"/>
  <c r="R72" i="22" s="1"/>
  <c r="Q31" i="22"/>
  <c r="Q72" i="22" s="1"/>
  <c r="P31" i="22"/>
  <c r="P72" i="22" s="1"/>
  <c r="O31" i="22"/>
  <c r="O72" i="22" s="1"/>
  <c r="N31" i="22"/>
  <c r="N72" i="22" s="1"/>
  <c r="M31" i="22"/>
  <c r="M72" i="22" s="1"/>
  <c r="L31" i="22"/>
  <c r="L72" i="22" s="1"/>
  <c r="S30" i="22"/>
  <c r="S71" i="22" s="1"/>
  <c r="R30" i="22"/>
  <c r="R71" i="22" s="1"/>
  <c r="Q30" i="22"/>
  <c r="Q71" i="22" s="1"/>
  <c r="P30" i="22"/>
  <c r="P71" i="22" s="1"/>
  <c r="O30" i="22"/>
  <c r="O71" i="22" s="1"/>
  <c r="N30" i="22"/>
  <c r="N71" i="22" s="1"/>
  <c r="M30" i="22"/>
  <c r="M71" i="22" s="1"/>
  <c r="L30" i="22"/>
  <c r="L71" i="22" s="1"/>
  <c r="S29" i="22"/>
  <c r="R29" i="22"/>
  <c r="Q29" i="22"/>
  <c r="P29" i="22"/>
  <c r="O29" i="22"/>
  <c r="N29" i="22"/>
  <c r="M29" i="22"/>
  <c r="L29" i="22"/>
  <c r="S28" i="22"/>
  <c r="R28" i="22"/>
  <c r="Q28" i="22"/>
  <c r="P28" i="22"/>
  <c r="O28" i="22"/>
  <c r="N28" i="22"/>
  <c r="M28" i="22"/>
  <c r="L28" i="22"/>
  <c r="S27" i="22"/>
  <c r="R27" i="22"/>
  <c r="Q27" i="22"/>
  <c r="P27" i="22"/>
  <c r="O27" i="22"/>
  <c r="N27" i="22"/>
  <c r="M27" i="22"/>
  <c r="L27" i="22"/>
  <c r="S26" i="22"/>
  <c r="R26" i="22"/>
  <c r="Q26" i="22"/>
  <c r="P26" i="22"/>
  <c r="O26" i="22"/>
  <c r="N26" i="22"/>
  <c r="M26" i="22"/>
  <c r="L26" i="22"/>
  <c r="S25" i="22"/>
  <c r="R25" i="22"/>
  <c r="Q25" i="22"/>
  <c r="P25" i="22"/>
  <c r="O25" i="22"/>
  <c r="N25" i="22"/>
  <c r="M25" i="22"/>
  <c r="L25" i="22"/>
  <c r="S24" i="22"/>
  <c r="R24" i="22"/>
  <c r="Q24" i="22"/>
  <c r="P24" i="22"/>
  <c r="O24" i="22"/>
  <c r="N24" i="22"/>
  <c r="M24" i="22"/>
  <c r="L24" i="22"/>
  <c r="S23" i="22"/>
  <c r="R23" i="22"/>
  <c r="Q23" i="22"/>
  <c r="P23" i="22"/>
  <c r="O23" i="22"/>
  <c r="N23" i="22"/>
  <c r="M23" i="22"/>
  <c r="L23" i="22"/>
  <c r="S22" i="22"/>
  <c r="R22" i="22"/>
  <c r="Q22" i="22"/>
  <c r="P22" i="22"/>
  <c r="O22" i="22"/>
  <c r="N22" i="22"/>
  <c r="M22" i="22"/>
  <c r="L22" i="22"/>
  <c r="S21" i="22"/>
  <c r="R21" i="22"/>
  <c r="Q21" i="22"/>
  <c r="P21" i="22"/>
  <c r="O21" i="22"/>
  <c r="N21" i="22"/>
  <c r="M21" i="22"/>
  <c r="L21" i="22"/>
  <c r="S20" i="22"/>
  <c r="R20" i="22"/>
  <c r="Q20" i="22"/>
  <c r="P20" i="22"/>
  <c r="O20" i="22"/>
  <c r="N20" i="22"/>
  <c r="M20" i="22"/>
  <c r="L20" i="22"/>
  <c r="S19" i="22"/>
  <c r="R19" i="22"/>
  <c r="Q19" i="22"/>
  <c r="P19" i="22"/>
  <c r="O19" i="22"/>
  <c r="N19" i="22"/>
  <c r="M19" i="22"/>
  <c r="L19" i="22"/>
  <c r="S18" i="22"/>
  <c r="R18" i="22"/>
  <c r="Q18" i="22"/>
  <c r="P18" i="22"/>
  <c r="O18" i="22"/>
  <c r="N18" i="22"/>
  <c r="M18" i="22"/>
  <c r="L18" i="22"/>
  <c r="S17" i="22"/>
  <c r="R17" i="22"/>
  <c r="Q17" i="22"/>
  <c r="P17" i="22"/>
  <c r="O17" i="22"/>
  <c r="N17" i="22"/>
  <c r="M17" i="22"/>
  <c r="L17" i="22"/>
  <c r="S16" i="22"/>
  <c r="R16" i="22"/>
  <c r="Q16" i="22"/>
  <c r="P16" i="22"/>
  <c r="O16" i="22"/>
  <c r="N16" i="22"/>
  <c r="M16" i="22"/>
  <c r="L16" i="22"/>
  <c r="S15" i="22"/>
  <c r="R15" i="22"/>
  <c r="Q15" i="22"/>
  <c r="P15" i="22"/>
  <c r="O15" i="22"/>
  <c r="N15" i="22"/>
  <c r="M15" i="22"/>
  <c r="L15" i="22"/>
  <c r="S14" i="22"/>
  <c r="R14" i="22"/>
  <c r="Q14" i="22"/>
  <c r="P14" i="22"/>
  <c r="O14" i="22"/>
  <c r="N14" i="22"/>
  <c r="M14" i="22"/>
  <c r="L14" i="22"/>
  <c r="S13" i="22"/>
  <c r="R13" i="22"/>
  <c r="Q13" i="22"/>
  <c r="P13" i="22"/>
  <c r="O13" i="22"/>
  <c r="N13" i="22"/>
  <c r="M13" i="22"/>
  <c r="L13" i="22"/>
  <c r="S12" i="22"/>
  <c r="R12" i="22"/>
  <c r="Q12" i="22"/>
  <c r="P12" i="22"/>
  <c r="O12" i="22"/>
  <c r="N12" i="22"/>
  <c r="M12" i="22"/>
  <c r="L12" i="22"/>
  <c r="S11" i="22"/>
  <c r="R11" i="22"/>
  <c r="Q11" i="22"/>
  <c r="P11" i="22"/>
  <c r="O11" i="22"/>
  <c r="N11" i="22"/>
  <c r="M11" i="22"/>
  <c r="L11" i="22"/>
  <c r="S10" i="22"/>
  <c r="R10" i="22"/>
  <c r="Q10" i="22"/>
  <c r="P10" i="22"/>
  <c r="O10" i="22"/>
  <c r="N10" i="22"/>
  <c r="M10" i="22"/>
  <c r="L10" i="22"/>
  <c r="S9" i="22"/>
  <c r="R9" i="22"/>
  <c r="Q9" i="22"/>
  <c r="P9" i="22"/>
  <c r="O9" i="22"/>
  <c r="N9" i="22"/>
  <c r="M9" i="22"/>
  <c r="L9" i="22"/>
  <c r="S8" i="22"/>
  <c r="R8" i="22"/>
  <c r="Q8" i="22"/>
  <c r="P8" i="22"/>
  <c r="O8" i="22"/>
  <c r="N8" i="22"/>
  <c r="M8" i="22"/>
  <c r="L8" i="22"/>
  <c r="BF35" i="23"/>
  <c r="N75" i="23" s="1"/>
  <c r="BI15" i="23"/>
  <c r="BG14" i="23"/>
  <c r="O54" i="23" s="1"/>
  <c r="BG13" i="23"/>
  <c r="O53" i="23" s="1"/>
  <c r="D13" i="33"/>
  <c r="D12" i="33"/>
  <c r="D13" i="31"/>
  <c r="D12" i="31"/>
  <c r="D13" i="29"/>
  <c r="D12" i="29"/>
  <c r="D14" i="23"/>
  <c r="D15" i="23"/>
  <c r="W77" i="33"/>
  <c r="V77" i="33"/>
  <c r="S77" i="33"/>
  <c r="R77" i="33"/>
  <c r="P77" i="33"/>
  <c r="O77" i="33"/>
  <c r="N77" i="33"/>
  <c r="W76" i="33"/>
  <c r="S76" i="33"/>
  <c r="R76" i="33"/>
  <c r="O76" i="33"/>
  <c r="N76" i="33"/>
  <c r="L76" i="33"/>
  <c r="W75" i="33"/>
  <c r="V75" i="33"/>
  <c r="S75" i="33"/>
  <c r="O75" i="33"/>
  <c r="N75" i="33"/>
  <c r="W74" i="33"/>
  <c r="V74" i="33"/>
  <c r="T74" i="33"/>
  <c r="S74" i="33"/>
  <c r="R74" i="33"/>
  <c r="O74" i="33"/>
  <c r="W73" i="33"/>
  <c r="V73" i="33"/>
  <c r="S73" i="33"/>
  <c r="R73" i="33"/>
  <c r="P73" i="33"/>
  <c r="O73" i="33"/>
  <c r="N73" i="33"/>
  <c r="W72" i="33"/>
  <c r="S72" i="33"/>
  <c r="R72" i="33"/>
  <c r="O72" i="33"/>
  <c r="N72" i="33"/>
  <c r="L72" i="33"/>
  <c r="W71" i="33"/>
  <c r="V71" i="33"/>
  <c r="S71" i="33"/>
  <c r="O71" i="33"/>
  <c r="N71" i="33"/>
  <c r="W70" i="33"/>
  <c r="V70" i="33"/>
  <c r="T70" i="33"/>
  <c r="S70" i="33"/>
  <c r="R70" i="33"/>
  <c r="O70" i="33"/>
  <c r="W69" i="33"/>
  <c r="V69" i="33"/>
  <c r="S69" i="33"/>
  <c r="R69" i="33"/>
  <c r="P69" i="33"/>
  <c r="O69" i="33"/>
  <c r="N69" i="33"/>
  <c r="W68" i="33"/>
  <c r="S68" i="33"/>
  <c r="R68" i="33"/>
  <c r="O68" i="33"/>
  <c r="N68" i="33"/>
  <c r="L68" i="33"/>
  <c r="W67" i="33"/>
  <c r="V67" i="33"/>
  <c r="S67" i="33"/>
  <c r="O67" i="33"/>
  <c r="N67" i="33"/>
  <c r="W66" i="33"/>
  <c r="V66" i="33"/>
  <c r="T66" i="33"/>
  <c r="S66" i="33"/>
  <c r="R66" i="33"/>
  <c r="O66" i="33"/>
  <c r="W65" i="33"/>
  <c r="V65" i="33"/>
  <c r="S65" i="33"/>
  <c r="R65" i="33"/>
  <c r="P65" i="33"/>
  <c r="O65" i="33"/>
  <c r="N65" i="33"/>
  <c r="W64" i="33"/>
  <c r="S64" i="33"/>
  <c r="R64" i="33"/>
  <c r="O64" i="33"/>
  <c r="N64" i="33"/>
  <c r="L64" i="33"/>
  <c r="W63" i="33"/>
  <c r="V63" i="33"/>
  <c r="S63" i="33"/>
  <c r="O63" i="33"/>
  <c r="N63" i="33"/>
  <c r="W62" i="33"/>
  <c r="V62" i="33"/>
  <c r="T62" i="33"/>
  <c r="S62" i="33"/>
  <c r="R62" i="33"/>
  <c r="O62" i="33"/>
  <c r="W61" i="33"/>
  <c r="V61" i="33"/>
  <c r="S61" i="33"/>
  <c r="R61" i="33"/>
  <c r="P61" i="33"/>
  <c r="O61" i="33"/>
  <c r="N61" i="33"/>
  <c r="W60" i="33"/>
  <c r="S60" i="33"/>
  <c r="R60" i="33"/>
  <c r="O60" i="33"/>
  <c r="N60" i="33"/>
  <c r="L60" i="33"/>
  <c r="W59" i="33"/>
  <c r="V59" i="33"/>
  <c r="S59" i="33"/>
  <c r="O59" i="33"/>
  <c r="N59" i="33"/>
  <c r="W58" i="33"/>
  <c r="V58" i="33"/>
  <c r="T58" i="33"/>
  <c r="S58" i="33"/>
  <c r="R58" i="33"/>
  <c r="O58" i="33"/>
  <c r="W57" i="33"/>
  <c r="V57" i="33"/>
  <c r="S57" i="33"/>
  <c r="R57" i="33"/>
  <c r="P57" i="33"/>
  <c r="O57" i="33"/>
  <c r="N57" i="33"/>
  <c r="W56" i="33"/>
  <c r="S56" i="33"/>
  <c r="R56" i="33"/>
  <c r="O56" i="33"/>
  <c r="N56" i="33"/>
  <c r="L56" i="33"/>
  <c r="W55" i="33"/>
  <c r="V55" i="33"/>
  <c r="S55" i="33"/>
  <c r="O55" i="33"/>
  <c r="N55" i="33"/>
  <c r="W54" i="33"/>
  <c r="V54" i="33"/>
  <c r="T54" i="33"/>
  <c r="S54" i="33"/>
  <c r="R54" i="33"/>
  <c r="O54" i="33"/>
  <c r="W53" i="33"/>
  <c r="V53" i="33"/>
  <c r="S53" i="33"/>
  <c r="R53" i="33"/>
  <c r="P53" i="33"/>
  <c r="O53" i="33"/>
  <c r="N53" i="33"/>
  <c r="W52" i="33"/>
  <c r="S52" i="33"/>
  <c r="R52" i="33"/>
  <c r="O52" i="33"/>
  <c r="N52" i="33"/>
  <c r="L52" i="33"/>
  <c r="W51" i="33"/>
  <c r="V51" i="33"/>
  <c r="S51" i="33"/>
  <c r="O51" i="33"/>
  <c r="N51" i="33"/>
  <c r="W50" i="33"/>
  <c r="V50" i="33"/>
  <c r="T50" i="33"/>
  <c r="O50" i="33"/>
  <c r="N50" i="33"/>
  <c r="W49" i="33"/>
  <c r="V49" i="33"/>
  <c r="U49" i="33"/>
  <c r="S49" i="33"/>
  <c r="R49" i="33"/>
  <c r="Q49" i="33"/>
  <c r="O49" i="33"/>
  <c r="N49" i="33"/>
  <c r="M49" i="33"/>
  <c r="S48" i="33"/>
  <c r="O48" i="33"/>
  <c r="N48" i="33"/>
  <c r="C6" i="8"/>
  <c r="C5" i="8"/>
  <c r="C4" i="8"/>
  <c r="C3" i="8"/>
  <c r="AH80" i="29"/>
  <c r="AD80" i="29"/>
  <c r="V80" i="29"/>
  <c r="S80" i="29"/>
  <c r="AF79" i="29"/>
  <c r="AD79" i="29"/>
  <c r="AA79" i="29"/>
  <c r="W79" i="29"/>
  <c r="T79" i="29"/>
  <c r="Q79" i="29"/>
  <c r="AH78" i="29"/>
  <c r="AD78" i="29"/>
  <c r="X78" i="29"/>
  <c r="T78" i="29"/>
  <c r="P78" i="29"/>
  <c r="AG77" i="29"/>
  <c r="AD77" i="29"/>
  <c r="Z77" i="29"/>
  <c r="W77" i="29"/>
  <c r="N77" i="29"/>
  <c r="AI76" i="29"/>
  <c r="AE76" i="29"/>
  <c r="AA76" i="29"/>
  <c r="W76" i="29"/>
  <c r="P76" i="29"/>
  <c r="L76" i="29"/>
  <c r="AE75" i="29"/>
  <c r="Z75" i="29"/>
  <c r="Y75" i="29"/>
  <c r="W75" i="29"/>
  <c r="V75" i="29"/>
  <c r="U75" i="29"/>
  <c r="S75" i="29"/>
  <c r="R75" i="29"/>
  <c r="AG74" i="29"/>
  <c r="AF74" i="29"/>
  <c r="AB74" i="29"/>
  <c r="X74" i="29"/>
  <c r="V74" i="29"/>
  <c r="U74" i="29"/>
  <c r="T74" i="29"/>
  <c r="Q74" i="29"/>
  <c r="P74" i="29"/>
  <c r="L74" i="29"/>
  <c r="AH73" i="29"/>
  <c r="AD73" i="29"/>
  <c r="Z73" i="29"/>
  <c r="Y73" i="29"/>
  <c r="V73" i="29"/>
  <c r="U73" i="29"/>
  <c r="R73" i="29"/>
  <c r="Q73" i="29"/>
  <c r="O73" i="29"/>
  <c r="T72" i="29"/>
  <c r="AG71" i="29"/>
  <c r="O71" i="29"/>
  <c r="AJ70" i="29"/>
  <c r="AF70" i="29"/>
  <c r="AC69" i="29"/>
  <c r="W69" i="29"/>
  <c r="O69" i="29"/>
  <c r="AF68" i="29"/>
  <c r="X68" i="29"/>
  <c r="L68" i="29"/>
  <c r="AJ67" i="29"/>
  <c r="S67" i="29"/>
  <c r="O67" i="29"/>
  <c r="V66" i="29"/>
  <c r="R66" i="29"/>
  <c r="N66" i="29"/>
  <c r="AG65" i="29"/>
  <c r="AE65" i="29"/>
  <c r="X65" i="29"/>
  <c r="W65" i="29"/>
  <c r="T65" i="29"/>
  <c r="AH64" i="29"/>
  <c r="Y63" i="29"/>
  <c r="W63" i="29"/>
  <c r="S63" i="29"/>
  <c r="Z62" i="29"/>
  <c r="T62" i="29"/>
  <c r="L62" i="29"/>
  <c r="AA61" i="29"/>
  <c r="U61" i="29"/>
  <c r="O61" i="29"/>
  <c r="AJ60" i="29"/>
  <c r="AF60" i="29"/>
  <c r="T60" i="29"/>
  <c r="P60" i="29"/>
  <c r="L60" i="29"/>
  <c r="AG59" i="29"/>
  <c r="AC59" i="29"/>
  <c r="Q59" i="29"/>
  <c r="M59" i="29"/>
  <c r="AH58" i="29"/>
  <c r="T58" i="29"/>
  <c r="AG57" i="29"/>
  <c r="AD56" i="29"/>
  <c r="V56" i="29"/>
  <c r="R56" i="29"/>
  <c r="N56" i="29"/>
  <c r="M56" i="29"/>
  <c r="AJ55" i="29"/>
  <c r="AI55" i="29"/>
  <c r="AE55" i="29"/>
  <c r="AB55" i="29"/>
  <c r="AA55" i="29"/>
  <c r="W55" i="29"/>
  <c r="S55" i="29"/>
  <c r="Q55" i="29"/>
  <c r="M55" i="29"/>
  <c r="AH54" i="29"/>
  <c r="AD54" i="29"/>
  <c r="W54" i="29"/>
  <c r="R54" i="29"/>
  <c r="N54" i="29"/>
  <c r="AI53" i="29"/>
  <c r="AC53" i="29"/>
  <c r="V53" i="29"/>
  <c r="U53" i="29"/>
  <c r="Z52" i="29"/>
  <c r="P52" i="29"/>
  <c r="U51" i="29"/>
  <c r="AH77" i="27"/>
  <c r="AH74" i="27"/>
  <c r="AH70" i="27"/>
  <c r="AH67" i="27"/>
  <c r="AH66" i="27"/>
  <c r="AH65" i="27"/>
  <c r="AH63" i="27"/>
  <c r="AH62" i="27"/>
  <c r="AH61" i="27"/>
  <c r="AH58" i="27"/>
  <c r="AH57" i="27"/>
  <c r="AH54" i="27"/>
  <c r="AH53" i="27"/>
  <c r="AH51" i="27"/>
  <c r="AH50" i="27"/>
  <c r="AG77" i="27"/>
  <c r="AF77" i="27"/>
  <c r="AE77" i="27"/>
  <c r="AD77" i="27"/>
  <c r="AC77" i="27"/>
  <c r="AB77" i="27"/>
  <c r="Z77" i="27"/>
  <c r="Y77" i="27"/>
  <c r="V77" i="27"/>
  <c r="U77" i="27"/>
  <c r="Q77" i="27"/>
  <c r="N77" i="27"/>
  <c r="AF76" i="27"/>
  <c r="AB76" i="27"/>
  <c r="AA76" i="27"/>
  <c r="Y76" i="27"/>
  <c r="X76" i="27"/>
  <c r="W76" i="27"/>
  <c r="T76" i="27"/>
  <c r="Q76" i="27"/>
  <c r="P76" i="27"/>
  <c r="AF75" i="27"/>
  <c r="X75" i="27"/>
  <c r="W75" i="27"/>
  <c r="T75" i="27"/>
  <c r="S75" i="27"/>
  <c r="P75" i="27"/>
  <c r="O75" i="27"/>
  <c r="L75" i="27"/>
  <c r="AE74" i="27"/>
  <c r="AD74" i="27"/>
  <c r="AA74" i="27"/>
  <c r="Z74" i="27"/>
  <c r="W74" i="27"/>
  <c r="V74" i="27"/>
  <c r="S74" i="27"/>
  <c r="R74" i="27"/>
  <c r="O74" i="27"/>
  <c r="N74" i="27"/>
  <c r="AG73" i="27"/>
  <c r="AD73" i="27"/>
  <c r="AC73" i="27"/>
  <c r="Z73" i="27"/>
  <c r="Y73" i="27"/>
  <c r="V73" i="27"/>
  <c r="U73" i="27"/>
  <c r="R73" i="27"/>
  <c r="Q73" i="27"/>
  <c r="AG72" i="27"/>
  <c r="AF72" i="27"/>
  <c r="AC72" i="27"/>
  <c r="AB72" i="27"/>
  <c r="Y72" i="27"/>
  <c r="X72" i="27"/>
  <c r="U72" i="27"/>
  <c r="T72" i="27"/>
  <c r="Q72" i="27"/>
  <c r="P72" i="27"/>
  <c r="AG71" i="27"/>
  <c r="AF71" i="27"/>
  <c r="AE71" i="27"/>
  <c r="AB71" i="27"/>
  <c r="X71" i="27"/>
  <c r="W71" i="27"/>
  <c r="V71" i="27"/>
  <c r="T71" i="27"/>
  <c r="S71" i="27"/>
  <c r="P71" i="27"/>
  <c r="O71" i="27"/>
  <c r="L71" i="27"/>
  <c r="AG70" i="27"/>
  <c r="AF70" i="27"/>
  <c r="AE70" i="27"/>
  <c r="AD70" i="27"/>
  <c r="AC70" i="27"/>
  <c r="AB70" i="27"/>
  <c r="AA70" i="27"/>
  <c r="Z70" i="27"/>
  <c r="Y70" i="27"/>
  <c r="X70" i="27"/>
  <c r="W70" i="27"/>
  <c r="V70" i="27"/>
  <c r="U70" i="27"/>
  <c r="T70" i="27"/>
  <c r="S70" i="27"/>
  <c r="R70" i="27"/>
  <c r="Q70" i="27"/>
  <c r="P70" i="27"/>
  <c r="O70" i="27"/>
  <c r="N70" i="27"/>
  <c r="M70" i="27"/>
  <c r="AG69" i="27"/>
  <c r="AD69" i="27"/>
  <c r="AC69" i="27"/>
  <c r="Z69" i="27"/>
  <c r="Y69" i="27"/>
  <c r="V69" i="27"/>
  <c r="U69" i="27"/>
  <c r="R69" i="27"/>
  <c r="Q69" i="27"/>
  <c r="N69" i="27"/>
  <c r="AG68" i="27"/>
  <c r="AF68" i="27"/>
  <c r="AC68" i="27"/>
  <c r="AB68" i="27"/>
  <c r="Y68" i="27"/>
  <c r="X68" i="27"/>
  <c r="U68" i="27"/>
  <c r="T68" i="27"/>
  <c r="Q68" i="27"/>
  <c r="P68" i="27"/>
  <c r="M68" i="27"/>
  <c r="AF67" i="27"/>
  <c r="AE67" i="27"/>
  <c r="AD67" i="27"/>
  <c r="AB67" i="27"/>
  <c r="AA67" i="27"/>
  <c r="Z67" i="27"/>
  <c r="X67" i="27"/>
  <c r="W67" i="27"/>
  <c r="T67" i="27"/>
  <c r="S67" i="27"/>
  <c r="P67" i="27"/>
  <c r="O67" i="27"/>
  <c r="N67" i="27"/>
  <c r="AE66" i="27"/>
  <c r="AD66" i="27"/>
  <c r="AB66" i="27"/>
  <c r="AA66" i="27"/>
  <c r="Z66" i="27"/>
  <c r="V66" i="27"/>
  <c r="S66" i="27"/>
  <c r="O66" i="27"/>
  <c r="N66" i="27"/>
  <c r="AG65" i="27"/>
  <c r="AF65" i="27"/>
  <c r="AE65" i="27"/>
  <c r="AD65" i="27"/>
  <c r="AC65" i="27"/>
  <c r="AB65" i="27"/>
  <c r="AA65" i="27"/>
  <c r="Z65" i="27"/>
  <c r="Y65" i="27"/>
  <c r="X65" i="27"/>
  <c r="W65" i="27"/>
  <c r="V65" i="27"/>
  <c r="U65" i="27"/>
  <c r="T65" i="27"/>
  <c r="S65" i="27"/>
  <c r="Q65" i="27"/>
  <c r="N65" i="27"/>
  <c r="AG64" i="27"/>
  <c r="AC64" i="27"/>
  <c r="AA64" i="27"/>
  <c r="Y64" i="27"/>
  <c r="U64" i="27"/>
  <c r="T64" i="27"/>
  <c r="Q64" i="27"/>
  <c r="P64" i="27"/>
  <c r="M64" i="27"/>
  <c r="AF63" i="27"/>
  <c r="AE63" i="27"/>
  <c r="AB63" i="27"/>
  <c r="AA63" i="27"/>
  <c r="Y63" i="27"/>
  <c r="X63" i="27"/>
  <c r="W63" i="27"/>
  <c r="V63" i="27"/>
  <c r="U63" i="27"/>
  <c r="T63" i="27"/>
  <c r="S63" i="27"/>
  <c r="R63" i="27"/>
  <c r="Q63" i="27"/>
  <c r="P63" i="27"/>
  <c r="O63" i="27"/>
  <c r="N63" i="27"/>
  <c r="L63" i="27"/>
  <c r="AE62" i="27"/>
  <c r="AA62" i="27"/>
  <c r="Z62" i="27"/>
  <c r="W62" i="27"/>
  <c r="V62" i="27"/>
  <c r="S62" i="27"/>
  <c r="R62" i="27"/>
  <c r="O62" i="27"/>
  <c r="N62" i="27"/>
  <c r="AG61" i="27"/>
  <c r="AD61" i="27"/>
  <c r="AC61" i="27"/>
  <c r="AB61" i="27"/>
  <c r="Z61" i="27"/>
  <c r="Y61" i="27"/>
  <c r="W61" i="27"/>
  <c r="V61" i="27"/>
  <c r="U61" i="27"/>
  <c r="R61" i="27"/>
  <c r="Q61" i="27"/>
  <c r="N61" i="27"/>
  <c r="AG60" i="27"/>
  <c r="AF60" i="27"/>
  <c r="AC60" i="27"/>
  <c r="AB60" i="27"/>
  <c r="Z60" i="27"/>
  <c r="X60" i="27"/>
  <c r="U60" i="27"/>
  <c r="T60" i="27"/>
  <c r="Q60" i="27"/>
  <c r="P60" i="27"/>
  <c r="M60" i="27"/>
  <c r="AF59" i="27"/>
  <c r="AE59" i="27"/>
  <c r="AD59" i="27"/>
  <c r="AB59" i="27"/>
  <c r="AA59" i="27"/>
  <c r="Z59" i="27"/>
  <c r="X59" i="27"/>
  <c r="W59" i="27"/>
  <c r="V59" i="27"/>
  <c r="T59" i="27"/>
  <c r="S59" i="27"/>
  <c r="R59" i="27"/>
  <c r="O59" i="27"/>
  <c r="L59" i="27"/>
  <c r="AE58" i="27"/>
  <c r="AD58" i="27"/>
  <c r="AA58" i="27"/>
  <c r="Y58" i="27"/>
  <c r="W58" i="27"/>
  <c r="S58" i="27"/>
  <c r="O58" i="27"/>
  <c r="N58" i="27"/>
  <c r="AG57" i="27"/>
  <c r="AD57" i="27"/>
  <c r="AC57" i="27"/>
  <c r="AA57" i="27"/>
  <c r="Z57" i="27"/>
  <c r="Y57" i="27"/>
  <c r="X57" i="27"/>
  <c r="W57" i="27"/>
  <c r="V57" i="27"/>
  <c r="U57" i="27"/>
  <c r="T57" i="27"/>
  <c r="S57" i="27"/>
  <c r="R57" i="27"/>
  <c r="Q57" i="27"/>
  <c r="N57" i="27"/>
  <c r="AG56" i="27"/>
  <c r="AF56" i="27"/>
  <c r="AE56" i="27"/>
  <c r="AC56" i="27"/>
  <c r="AB56" i="27"/>
  <c r="AA56" i="27"/>
  <c r="Y56" i="27"/>
  <c r="X56" i="27"/>
  <c r="U56" i="27"/>
  <c r="T56" i="27"/>
  <c r="Q56" i="27"/>
  <c r="P56" i="27"/>
  <c r="N56" i="27"/>
  <c r="M56" i="27"/>
  <c r="AF55" i="27"/>
  <c r="AE55" i="27"/>
  <c r="AB55" i="27"/>
  <c r="AA55" i="27"/>
  <c r="X55" i="27"/>
  <c r="W55" i="27"/>
  <c r="T55" i="27"/>
  <c r="S55" i="27"/>
  <c r="R55" i="27"/>
  <c r="P55" i="27"/>
  <c r="O55" i="27"/>
  <c r="L55" i="27"/>
  <c r="AD54" i="27"/>
  <c r="Z54" i="27"/>
  <c r="Y54" i="27"/>
  <c r="V54" i="27"/>
  <c r="S54" i="27"/>
  <c r="R54" i="27"/>
  <c r="O54" i="27"/>
  <c r="N54" i="27"/>
  <c r="AG53" i="27"/>
  <c r="AF53" i="27"/>
  <c r="AD53" i="27"/>
  <c r="AC53" i="27"/>
  <c r="Z53" i="27"/>
  <c r="Y53" i="27"/>
  <c r="V53" i="27"/>
  <c r="U53" i="27"/>
  <c r="T53" i="27"/>
  <c r="R53" i="27"/>
  <c r="Q53" i="27"/>
  <c r="P53" i="27"/>
  <c r="AG52" i="27"/>
  <c r="AF52" i="27"/>
  <c r="AD52" i="27"/>
  <c r="AC52" i="27"/>
  <c r="AB52" i="27"/>
  <c r="Y52" i="27"/>
  <c r="X52" i="27"/>
  <c r="U52" i="27"/>
  <c r="T52" i="27"/>
  <c r="Q52" i="27"/>
  <c r="P52" i="27"/>
  <c r="M52" i="27"/>
  <c r="AF51" i="27"/>
  <c r="AE51" i="27"/>
  <c r="AD51" i="27"/>
  <c r="AB51" i="27"/>
  <c r="AA51" i="27"/>
  <c r="Z51" i="27"/>
  <c r="X51" i="27"/>
  <c r="W51" i="27"/>
  <c r="V51" i="27"/>
  <c r="T51" i="27"/>
  <c r="S51" i="27"/>
  <c r="R51" i="27"/>
  <c r="P51" i="27"/>
  <c r="O51" i="27"/>
  <c r="N51" i="27"/>
  <c r="L51" i="27"/>
  <c r="AE50" i="27"/>
  <c r="AD50" i="27"/>
  <c r="AA50" i="27"/>
  <c r="Z50" i="27"/>
  <c r="W50" i="27"/>
  <c r="V50" i="27"/>
  <c r="S50" i="27"/>
  <c r="R50" i="27"/>
  <c r="Q50" i="27"/>
  <c r="O50" i="27"/>
  <c r="N50" i="27"/>
  <c r="M50" i="27"/>
  <c r="AG49" i="27"/>
  <c r="AD49" i="27"/>
  <c r="AC49" i="27"/>
  <c r="Z49" i="27"/>
  <c r="Y49" i="27"/>
  <c r="V49" i="27"/>
  <c r="U49" i="27"/>
  <c r="S49" i="27"/>
  <c r="R49" i="27"/>
  <c r="Q49" i="27"/>
  <c r="N49" i="27"/>
  <c r="M49" i="27"/>
  <c r="AG48" i="27"/>
  <c r="AC48" i="27"/>
  <c r="V48" i="27"/>
  <c r="U48" i="27"/>
  <c r="T48" i="27"/>
  <c r="Q48" i="27"/>
  <c r="O48" i="27"/>
  <c r="M48" i="27"/>
  <c r="AC67" i="29"/>
  <c r="AE53" i="29"/>
  <c r="P80" i="29"/>
  <c r="AG79" i="29"/>
  <c r="U79" i="29"/>
  <c r="V77" i="29"/>
  <c r="AA75" i="29"/>
  <c r="Q75" i="29"/>
  <c r="AJ74" i="29"/>
  <c r="R70" i="29"/>
  <c r="AE69" i="29"/>
  <c r="AE68" i="29"/>
  <c r="W68" i="29"/>
  <c r="AG67" i="29"/>
  <c r="W67" i="29"/>
  <c r="AC66" i="29"/>
  <c r="AI64" i="29"/>
  <c r="S62" i="29"/>
  <c r="AE60" i="29"/>
  <c r="W59" i="29"/>
  <c r="O56" i="29"/>
  <c r="X55" i="29"/>
  <c r="Q54" i="29"/>
  <c r="Y53" i="29"/>
  <c r="AA52" i="29"/>
  <c r="AG51" i="29"/>
  <c r="N9" i="23"/>
  <c r="N10" i="23"/>
  <c r="N11" i="23"/>
  <c r="N12" i="23"/>
  <c r="N13" i="23"/>
  <c r="N14" i="23"/>
  <c r="N15" i="23"/>
  <c r="N16" i="23"/>
  <c r="N17" i="23"/>
  <c r="N18" i="23"/>
  <c r="N19" i="23"/>
  <c r="N20" i="23"/>
  <c r="N21" i="23"/>
  <c r="N22" i="23"/>
  <c r="N23" i="23"/>
  <c r="N24" i="23"/>
  <c r="N25" i="23"/>
  <c r="N2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F4" i="8"/>
  <c r="F5" i="8"/>
  <c r="N72" i="31"/>
  <c r="K37" i="31"/>
  <c r="K36" i="31"/>
  <c r="K35" i="31"/>
  <c r="K34" i="31"/>
  <c r="K33" i="31"/>
  <c r="K32" i="31"/>
  <c r="K31" i="31"/>
  <c r="K30" i="31"/>
  <c r="K29" i="31"/>
  <c r="K28" i="31"/>
  <c r="K27" i="31"/>
  <c r="K26" i="31"/>
  <c r="K25" i="31"/>
  <c r="K24" i="31"/>
  <c r="K23" i="31"/>
  <c r="K22" i="31"/>
  <c r="K21" i="31"/>
  <c r="K20" i="31"/>
  <c r="K19" i="31"/>
  <c r="K18" i="31"/>
  <c r="K17" i="31"/>
  <c r="K16" i="31"/>
  <c r="K15" i="31"/>
  <c r="K14" i="31"/>
  <c r="K13" i="31"/>
  <c r="K12" i="31"/>
  <c r="K11" i="31"/>
  <c r="K10" i="31"/>
  <c r="K9" i="31"/>
  <c r="K8" i="31"/>
  <c r="H8" i="33"/>
  <c r="H48" i="33" s="1"/>
  <c r="H86" i="33" s="1"/>
  <c r="H124" i="33" s="1"/>
  <c r="K37" i="33"/>
  <c r="K36" i="33"/>
  <c r="K35" i="33"/>
  <c r="K34" i="33"/>
  <c r="K33" i="33"/>
  <c r="K32" i="33"/>
  <c r="K31" i="33"/>
  <c r="K30" i="33"/>
  <c r="K29" i="33"/>
  <c r="K28" i="33"/>
  <c r="K27" i="33"/>
  <c r="K26" i="33"/>
  <c r="K25" i="33"/>
  <c r="K24" i="33"/>
  <c r="K23" i="33"/>
  <c r="K22" i="33"/>
  <c r="K21" i="33"/>
  <c r="K20" i="33"/>
  <c r="J20" i="33" s="1"/>
  <c r="K19" i="33"/>
  <c r="K18" i="33"/>
  <c r="K17" i="33"/>
  <c r="K16" i="33"/>
  <c r="K15" i="33"/>
  <c r="K14" i="33"/>
  <c r="K13" i="33"/>
  <c r="K12" i="33"/>
  <c r="K11" i="33"/>
  <c r="K10" i="33"/>
  <c r="K9" i="33"/>
  <c r="K8" i="33"/>
  <c r="K181" i="33"/>
  <c r="K180" i="33"/>
  <c r="K179" i="33"/>
  <c r="K178" i="33"/>
  <c r="K177" i="33"/>
  <c r="K176" i="33"/>
  <c r="D10" i="33"/>
  <c r="D9" i="33"/>
  <c r="D8" i="33"/>
  <c r="D7" i="33"/>
  <c r="D6" i="33"/>
  <c r="I37" i="33"/>
  <c r="I77" i="33" s="1"/>
  <c r="H37" i="33"/>
  <c r="H77" i="33" s="1"/>
  <c r="H115" i="33" s="1"/>
  <c r="H153" i="33" s="1"/>
  <c r="I36" i="33"/>
  <c r="I76" i="33" s="1"/>
  <c r="H36" i="33"/>
  <c r="H76" i="33" s="1"/>
  <c r="H114" i="33" s="1"/>
  <c r="H152" i="33" s="1"/>
  <c r="I35" i="33"/>
  <c r="I75" i="33" s="1"/>
  <c r="H35" i="33"/>
  <c r="H75" i="33" s="1"/>
  <c r="H113" i="33" s="1"/>
  <c r="H151" i="33" s="1"/>
  <c r="I34" i="33"/>
  <c r="I74" i="33" s="1"/>
  <c r="H34" i="33"/>
  <c r="H74" i="33" s="1"/>
  <c r="H112" i="33" s="1"/>
  <c r="H150" i="33" s="1"/>
  <c r="I33" i="33"/>
  <c r="I73" i="33" s="1"/>
  <c r="H33" i="33"/>
  <c r="H73" i="33" s="1"/>
  <c r="H111" i="33" s="1"/>
  <c r="H149" i="33" s="1"/>
  <c r="I32" i="33"/>
  <c r="I72" i="33" s="1"/>
  <c r="H32" i="33"/>
  <c r="H72" i="33" s="1"/>
  <c r="H110" i="33" s="1"/>
  <c r="H148" i="33" s="1"/>
  <c r="I31" i="33"/>
  <c r="I71" i="33" s="1"/>
  <c r="H31" i="33"/>
  <c r="H71" i="33" s="1"/>
  <c r="H109" i="33" s="1"/>
  <c r="H147" i="33" s="1"/>
  <c r="I30" i="33"/>
  <c r="I70" i="33" s="1"/>
  <c r="H30" i="33"/>
  <c r="H70" i="33" s="1"/>
  <c r="H108" i="33" s="1"/>
  <c r="H146" i="33" s="1"/>
  <c r="I29" i="33"/>
  <c r="I69" i="33" s="1"/>
  <c r="H29" i="33"/>
  <c r="H69" i="33" s="1"/>
  <c r="H107" i="33" s="1"/>
  <c r="H145" i="33" s="1"/>
  <c r="I28" i="33"/>
  <c r="I68" i="33" s="1"/>
  <c r="H28" i="33"/>
  <c r="H68" i="33" s="1"/>
  <c r="H106" i="33" s="1"/>
  <c r="H144" i="33" s="1"/>
  <c r="I27" i="33"/>
  <c r="I67" i="33" s="1"/>
  <c r="H27" i="33"/>
  <c r="H67" i="33" s="1"/>
  <c r="H105" i="33" s="1"/>
  <c r="H143" i="33" s="1"/>
  <c r="I26" i="33"/>
  <c r="I66" i="33" s="1"/>
  <c r="H26" i="33"/>
  <c r="H66" i="33" s="1"/>
  <c r="H104" i="33" s="1"/>
  <c r="H142" i="33" s="1"/>
  <c r="I25" i="33"/>
  <c r="I65" i="33" s="1"/>
  <c r="H25" i="33"/>
  <c r="H65" i="33" s="1"/>
  <c r="H103" i="33" s="1"/>
  <c r="H141" i="33" s="1"/>
  <c r="I24" i="33"/>
  <c r="I64" i="33" s="1"/>
  <c r="H24" i="33"/>
  <c r="H64" i="33" s="1"/>
  <c r="H102" i="33" s="1"/>
  <c r="H140" i="33" s="1"/>
  <c r="I23" i="33"/>
  <c r="I63" i="33" s="1"/>
  <c r="H23" i="33"/>
  <c r="H63" i="33" s="1"/>
  <c r="H101" i="33" s="1"/>
  <c r="H139" i="33" s="1"/>
  <c r="I22" i="33"/>
  <c r="I62" i="33" s="1"/>
  <c r="H22" i="33"/>
  <c r="H62" i="33" s="1"/>
  <c r="H100" i="33" s="1"/>
  <c r="H138" i="33" s="1"/>
  <c r="I21" i="33"/>
  <c r="I61" i="33" s="1"/>
  <c r="H21" i="33"/>
  <c r="H61" i="33" s="1"/>
  <c r="H99" i="33" s="1"/>
  <c r="H137" i="33" s="1"/>
  <c r="I20" i="33"/>
  <c r="I60" i="33" s="1"/>
  <c r="H20" i="33"/>
  <c r="H60" i="33" s="1"/>
  <c r="H98" i="33" s="1"/>
  <c r="H136" i="33" s="1"/>
  <c r="I19" i="33"/>
  <c r="I59" i="33" s="1"/>
  <c r="H19" i="33"/>
  <c r="H59" i="33" s="1"/>
  <c r="H97" i="33" s="1"/>
  <c r="H135" i="33" s="1"/>
  <c r="I18" i="33"/>
  <c r="I58" i="33" s="1"/>
  <c r="H18" i="33"/>
  <c r="H58" i="33" s="1"/>
  <c r="H96" i="33" s="1"/>
  <c r="H134" i="33" s="1"/>
  <c r="I17" i="33"/>
  <c r="I57" i="33" s="1"/>
  <c r="H17" i="33"/>
  <c r="H57" i="33" s="1"/>
  <c r="H95" i="33" s="1"/>
  <c r="H133" i="33" s="1"/>
  <c r="I16" i="33"/>
  <c r="I56" i="33" s="1"/>
  <c r="H16" i="33"/>
  <c r="H56" i="33" s="1"/>
  <c r="H94" i="33" s="1"/>
  <c r="H132" i="33" s="1"/>
  <c r="I15" i="33"/>
  <c r="I55" i="33" s="1"/>
  <c r="H15" i="33"/>
  <c r="H55" i="33" s="1"/>
  <c r="H93" i="33" s="1"/>
  <c r="H131" i="33" s="1"/>
  <c r="I14" i="33"/>
  <c r="I54" i="33" s="1"/>
  <c r="H14" i="33"/>
  <c r="H54" i="33" s="1"/>
  <c r="H92" i="33" s="1"/>
  <c r="H130" i="33" s="1"/>
  <c r="I13" i="33"/>
  <c r="I53" i="33" s="1"/>
  <c r="H13" i="33"/>
  <c r="H53" i="33" s="1"/>
  <c r="H91" i="33" s="1"/>
  <c r="H129" i="33" s="1"/>
  <c r="I12" i="33"/>
  <c r="I52" i="33" s="1"/>
  <c r="H12" i="33"/>
  <c r="H52" i="33" s="1"/>
  <c r="H90" i="33" s="1"/>
  <c r="H128" i="33" s="1"/>
  <c r="I11" i="33"/>
  <c r="I51" i="33" s="1"/>
  <c r="H11" i="33"/>
  <c r="H51" i="33" s="1"/>
  <c r="H89" i="33" s="1"/>
  <c r="H127" i="33" s="1"/>
  <c r="I10" i="33"/>
  <c r="I50" i="33" s="1"/>
  <c r="H10" i="33"/>
  <c r="H50" i="33" s="1"/>
  <c r="H88" i="33" s="1"/>
  <c r="H126" i="33" s="1"/>
  <c r="I9" i="33"/>
  <c r="I49" i="33" s="1"/>
  <c r="H9" i="33"/>
  <c r="H49" i="33" s="1"/>
  <c r="H87" i="33" s="1"/>
  <c r="H125" i="33" s="1"/>
  <c r="I8" i="33"/>
  <c r="I48" i="33" s="1"/>
  <c r="D10" i="31"/>
  <c r="D9" i="31"/>
  <c r="D8" i="31"/>
  <c r="D7" i="31"/>
  <c r="D6" i="31"/>
  <c r="I37" i="31"/>
  <c r="I77" i="31" s="1"/>
  <c r="H37" i="31"/>
  <c r="H77" i="31" s="1"/>
  <c r="H115" i="31" s="1"/>
  <c r="H153" i="31" s="1"/>
  <c r="I36" i="31"/>
  <c r="I76" i="31" s="1"/>
  <c r="H36" i="31"/>
  <c r="H76" i="31" s="1"/>
  <c r="H114" i="31" s="1"/>
  <c r="H152" i="31" s="1"/>
  <c r="I35" i="31"/>
  <c r="I75" i="31" s="1"/>
  <c r="H35" i="31"/>
  <c r="H75" i="31" s="1"/>
  <c r="H113" i="31" s="1"/>
  <c r="H151" i="31" s="1"/>
  <c r="I34" i="31"/>
  <c r="I74" i="31" s="1"/>
  <c r="H34" i="31"/>
  <c r="H74" i="31" s="1"/>
  <c r="H112" i="31" s="1"/>
  <c r="H150" i="31" s="1"/>
  <c r="I33" i="31"/>
  <c r="I73" i="31" s="1"/>
  <c r="H33" i="31"/>
  <c r="H73" i="31" s="1"/>
  <c r="H111" i="31" s="1"/>
  <c r="H149" i="31" s="1"/>
  <c r="I32" i="31"/>
  <c r="I72" i="31" s="1"/>
  <c r="H32" i="31"/>
  <c r="H72" i="31" s="1"/>
  <c r="H110" i="31" s="1"/>
  <c r="H148" i="31" s="1"/>
  <c r="I31" i="31"/>
  <c r="I71" i="31" s="1"/>
  <c r="H31" i="31"/>
  <c r="H71" i="31" s="1"/>
  <c r="H109" i="31" s="1"/>
  <c r="H147" i="31" s="1"/>
  <c r="I30" i="31"/>
  <c r="I70" i="31" s="1"/>
  <c r="H30" i="31"/>
  <c r="H70" i="31" s="1"/>
  <c r="H108" i="31" s="1"/>
  <c r="H146" i="31" s="1"/>
  <c r="I29" i="31"/>
  <c r="I69" i="31" s="1"/>
  <c r="H29" i="31"/>
  <c r="H69" i="31" s="1"/>
  <c r="H107" i="31" s="1"/>
  <c r="H145" i="31" s="1"/>
  <c r="I28" i="31"/>
  <c r="I68" i="31" s="1"/>
  <c r="H28" i="31"/>
  <c r="H68" i="31" s="1"/>
  <c r="H106" i="31" s="1"/>
  <c r="H144" i="31" s="1"/>
  <c r="I27" i="31"/>
  <c r="I67" i="31" s="1"/>
  <c r="H27" i="31"/>
  <c r="H67" i="31" s="1"/>
  <c r="H105" i="31" s="1"/>
  <c r="H143" i="31" s="1"/>
  <c r="I26" i="31"/>
  <c r="I66" i="31" s="1"/>
  <c r="H26" i="31"/>
  <c r="H66" i="31" s="1"/>
  <c r="H104" i="31" s="1"/>
  <c r="H142" i="31" s="1"/>
  <c r="I25" i="31"/>
  <c r="I65" i="31" s="1"/>
  <c r="H25" i="31"/>
  <c r="H65" i="31" s="1"/>
  <c r="H103" i="31" s="1"/>
  <c r="H141" i="31" s="1"/>
  <c r="I24" i="31"/>
  <c r="I64" i="31" s="1"/>
  <c r="H24" i="31"/>
  <c r="H64" i="31" s="1"/>
  <c r="H102" i="31" s="1"/>
  <c r="H140" i="31" s="1"/>
  <c r="I23" i="31"/>
  <c r="I63" i="31" s="1"/>
  <c r="H23" i="31"/>
  <c r="H63" i="31" s="1"/>
  <c r="H101" i="31" s="1"/>
  <c r="H139" i="31" s="1"/>
  <c r="I22" i="31"/>
  <c r="I62" i="31" s="1"/>
  <c r="H22" i="31"/>
  <c r="H62" i="31" s="1"/>
  <c r="H100" i="31" s="1"/>
  <c r="H138" i="31" s="1"/>
  <c r="I21" i="31"/>
  <c r="I61" i="31" s="1"/>
  <c r="H21" i="31"/>
  <c r="H61" i="31" s="1"/>
  <c r="H99" i="31" s="1"/>
  <c r="H137" i="31" s="1"/>
  <c r="I20" i="31"/>
  <c r="I60" i="31" s="1"/>
  <c r="H20" i="31"/>
  <c r="H60" i="31" s="1"/>
  <c r="H98" i="31" s="1"/>
  <c r="H136" i="31" s="1"/>
  <c r="I19" i="31"/>
  <c r="I59" i="31" s="1"/>
  <c r="H19" i="31"/>
  <c r="H59" i="31" s="1"/>
  <c r="H97" i="31" s="1"/>
  <c r="H135" i="31" s="1"/>
  <c r="I18" i="31"/>
  <c r="I58" i="31" s="1"/>
  <c r="H18" i="31"/>
  <c r="H58" i="31" s="1"/>
  <c r="H96" i="31" s="1"/>
  <c r="H134" i="31" s="1"/>
  <c r="I17" i="31"/>
  <c r="I57" i="31" s="1"/>
  <c r="H17" i="31"/>
  <c r="H57" i="31" s="1"/>
  <c r="H95" i="31" s="1"/>
  <c r="H133" i="31" s="1"/>
  <c r="I16" i="31"/>
  <c r="I56" i="31" s="1"/>
  <c r="H16" i="31"/>
  <c r="H56" i="31" s="1"/>
  <c r="H94" i="31" s="1"/>
  <c r="H132" i="31" s="1"/>
  <c r="I15" i="31"/>
  <c r="I55" i="31" s="1"/>
  <c r="H15" i="31"/>
  <c r="H55" i="31" s="1"/>
  <c r="H93" i="31" s="1"/>
  <c r="H131" i="31" s="1"/>
  <c r="I14" i="31"/>
  <c r="I54" i="31" s="1"/>
  <c r="H14" i="31"/>
  <c r="H54" i="31" s="1"/>
  <c r="H92" i="31" s="1"/>
  <c r="H130" i="31" s="1"/>
  <c r="I13" i="31"/>
  <c r="I53" i="31" s="1"/>
  <c r="H13" i="31"/>
  <c r="H53" i="31" s="1"/>
  <c r="H91" i="31" s="1"/>
  <c r="H129" i="31" s="1"/>
  <c r="I12" i="31"/>
  <c r="I52" i="31" s="1"/>
  <c r="H12" i="31"/>
  <c r="H52" i="31" s="1"/>
  <c r="H90" i="31" s="1"/>
  <c r="H128" i="31" s="1"/>
  <c r="I11" i="31"/>
  <c r="I51" i="31" s="1"/>
  <c r="H11" i="31"/>
  <c r="H51" i="31" s="1"/>
  <c r="H89" i="31" s="1"/>
  <c r="H127" i="31" s="1"/>
  <c r="I10" i="31"/>
  <c r="I50" i="31" s="1"/>
  <c r="H10" i="31"/>
  <c r="H50" i="31" s="1"/>
  <c r="H88" i="31" s="1"/>
  <c r="H126" i="31" s="1"/>
  <c r="I9" i="31"/>
  <c r="I49" i="31" s="1"/>
  <c r="H9" i="31"/>
  <c r="H49" i="31" s="1"/>
  <c r="H87" i="31" s="1"/>
  <c r="H125" i="31" s="1"/>
  <c r="I8" i="31"/>
  <c r="I48" i="31" s="1"/>
  <c r="H8" i="31"/>
  <c r="H48" i="31" s="1"/>
  <c r="H86" i="31" s="1"/>
  <c r="H124" i="31" s="1"/>
  <c r="K188" i="29"/>
  <c r="K187" i="29"/>
  <c r="K186" i="29"/>
  <c r="K185" i="29"/>
  <c r="K184" i="29"/>
  <c r="K183" i="29"/>
  <c r="I9" i="8"/>
  <c r="H9" i="8"/>
  <c r="F9" i="8"/>
  <c r="E9" i="8"/>
  <c r="I8" i="8"/>
  <c r="H8" i="8"/>
  <c r="F8" i="8"/>
  <c r="E8" i="8"/>
  <c r="I7" i="8"/>
  <c r="H7" i="8"/>
  <c r="F7" i="8"/>
  <c r="E7" i="8"/>
  <c r="I6" i="8"/>
  <c r="H6" i="8"/>
  <c r="F6" i="8"/>
  <c r="E6" i="8"/>
  <c r="I5" i="8"/>
  <c r="H5" i="8"/>
  <c r="E5" i="8"/>
  <c r="I4" i="8"/>
  <c r="E4" i="8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K12" i="29"/>
  <c r="K11" i="29"/>
  <c r="K10" i="29"/>
  <c r="K9" i="29"/>
  <c r="AL80" i="29"/>
  <c r="AL78" i="29"/>
  <c r="AL76" i="29"/>
  <c r="AL74" i="29"/>
  <c r="AK80" i="29"/>
  <c r="D10" i="29"/>
  <c r="D9" i="29"/>
  <c r="D8" i="29"/>
  <c r="D7" i="29"/>
  <c r="D6" i="29"/>
  <c r="I38" i="29"/>
  <c r="I80" i="29" s="1"/>
  <c r="H38" i="29"/>
  <c r="H80" i="29" s="1"/>
  <c r="H119" i="29" s="1"/>
  <c r="H158" i="29" s="1"/>
  <c r="I37" i="29"/>
  <c r="I79" i="29" s="1"/>
  <c r="H37" i="29"/>
  <c r="H79" i="29" s="1"/>
  <c r="H118" i="29" s="1"/>
  <c r="H157" i="29" s="1"/>
  <c r="I36" i="29"/>
  <c r="I78" i="29" s="1"/>
  <c r="H36" i="29"/>
  <c r="H78" i="29" s="1"/>
  <c r="H117" i="29" s="1"/>
  <c r="H156" i="29" s="1"/>
  <c r="I35" i="29"/>
  <c r="I77" i="29" s="1"/>
  <c r="H35" i="29"/>
  <c r="H77" i="29" s="1"/>
  <c r="H116" i="29" s="1"/>
  <c r="H155" i="29" s="1"/>
  <c r="I34" i="29"/>
  <c r="I76" i="29" s="1"/>
  <c r="H34" i="29"/>
  <c r="H76" i="29" s="1"/>
  <c r="H115" i="29" s="1"/>
  <c r="H154" i="29" s="1"/>
  <c r="I33" i="29"/>
  <c r="I75" i="29" s="1"/>
  <c r="H33" i="29"/>
  <c r="H75" i="29" s="1"/>
  <c r="H114" i="29" s="1"/>
  <c r="H153" i="29" s="1"/>
  <c r="I32" i="29"/>
  <c r="I74" i="29" s="1"/>
  <c r="H32" i="29"/>
  <c r="H74" i="29" s="1"/>
  <c r="H113" i="29" s="1"/>
  <c r="H152" i="29" s="1"/>
  <c r="I31" i="29"/>
  <c r="I73" i="29" s="1"/>
  <c r="H31" i="29"/>
  <c r="H73" i="29" s="1"/>
  <c r="H112" i="29" s="1"/>
  <c r="H151" i="29" s="1"/>
  <c r="I30" i="29"/>
  <c r="I72" i="29" s="1"/>
  <c r="H30" i="29"/>
  <c r="H72" i="29" s="1"/>
  <c r="H111" i="29" s="1"/>
  <c r="H150" i="29" s="1"/>
  <c r="I29" i="29"/>
  <c r="I71" i="29" s="1"/>
  <c r="H29" i="29"/>
  <c r="H71" i="29" s="1"/>
  <c r="H110" i="29" s="1"/>
  <c r="H149" i="29" s="1"/>
  <c r="I28" i="29"/>
  <c r="I70" i="29" s="1"/>
  <c r="H28" i="29"/>
  <c r="H70" i="29" s="1"/>
  <c r="H109" i="29" s="1"/>
  <c r="H148" i="29" s="1"/>
  <c r="I27" i="29"/>
  <c r="I69" i="29" s="1"/>
  <c r="H27" i="29"/>
  <c r="H69" i="29" s="1"/>
  <c r="H108" i="29" s="1"/>
  <c r="H147" i="29" s="1"/>
  <c r="I26" i="29"/>
  <c r="I68" i="29" s="1"/>
  <c r="H26" i="29"/>
  <c r="H68" i="29" s="1"/>
  <c r="H107" i="29" s="1"/>
  <c r="H146" i="29" s="1"/>
  <c r="I25" i="29"/>
  <c r="I67" i="29" s="1"/>
  <c r="H25" i="29"/>
  <c r="H67" i="29" s="1"/>
  <c r="H106" i="29" s="1"/>
  <c r="H145" i="29" s="1"/>
  <c r="I24" i="29"/>
  <c r="I66" i="29" s="1"/>
  <c r="H24" i="29"/>
  <c r="H66" i="29" s="1"/>
  <c r="H105" i="29" s="1"/>
  <c r="H144" i="29" s="1"/>
  <c r="I23" i="29"/>
  <c r="I65" i="29" s="1"/>
  <c r="H23" i="29"/>
  <c r="H65" i="29" s="1"/>
  <c r="H104" i="29" s="1"/>
  <c r="H143" i="29" s="1"/>
  <c r="I22" i="29"/>
  <c r="I64" i="29" s="1"/>
  <c r="H22" i="29"/>
  <c r="H64" i="29" s="1"/>
  <c r="H103" i="29" s="1"/>
  <c r="H142" i="29" s="1"/>
  <c r="I21" i="29"/>
  <c r="I63" i="29" s="1"/>
  <c r="H21" i="29"/>
  <c r="H63" i="29" s="1"/>
  <c r="H102" i="29" s="1"/>
  <c r="H141" i="29" s="1"/>
  <c r="I20" i="29"/>
  <c r="I62" i="29" s="1"/>
  <c r="H20" i="29"/>
  <c r="H62" i="29" s="1"/>
  <c r="H101" i="29" s="1"/>
  <c r="H140" i="29" s="1"/>
  <c r="I19" i="29"/>
  <c r="I61" i="29" s="1"/>
  <c r="H19" i="29"/>
  <c r="H61" i="29" s="1"/>
  <c r="H100" i="29" s="1"/>
  <c r="H139" i="29" s="1"/>
  <c r="I18" i="29"/>
  <c r="I60" i="29" s="1"/>
  <c r="H18" i="29"/>
  <c r="H60" i="29" s="1"/>
  <c r="H99" i="29" s="1"/>
  <c r="H138" i="29" s="1"/>
  <c r="I17" i="29"/>
  <c r="I59" i="29" s="1"/>
  <c r="H17" i="29"/>
  <c r="H59" i="29" s="1"/>
  <c r="H98" i="29" s="1"/>
  <c r="H137" i="29" s="1"/>
  <c r="I16" i="29"/>
  <c r="I58" i="29" s="1"/>
  <c r="H16" i="29"/>
  <c r="H58" i="29" s="1"/>
  <c r="H97" i="29" s="1"/>
  <c r="H136" i="29" s="1"/>
  <c r="I15" i="29"/>
  <c r="I57" i="29" s="1"/>
  <c r="H15" i="29"/>
  <c r="H57" i="29" s="1"/>
  <c r="H96" i="29" s="1"/>
  <c r="H135" i="29" s="1"/>
  <c r="I14" i="29"/>
  <c r="I56" i="29" s="1"/>
  <c r="H14" i="29"/>
  <c r="H56" i="29" s="1"/>
  <c r="H95" i="29" s="1"/>
  <c r="H134" i="29" s="1"/>
  <c r="I13" i="29"/>
  <c r="I55" i="29" s="1"/>
  <c r="H13" i="29"/>
  <c r="H55" i="29" s="1"/>
  <c r="H94" i="29" s="1"/>
  <c r="H133" i="29" s="1"/>
  <c r="I12" i="29"/>
  <c r="I54" i="29" s="1"/>
  <c r="H12" i="29"/>
  <c r="H54" i="29" s="1"/>
  <c r="H93" i="29" s="1"/>
  <c r="H132" i="29" s="1"/>
  <c r="I11" i="29"/>
  <c r="I53" i="29" s="1"/>
  <c r="H11" i="29"/>
  <c r="H53" i="29" s="1"/>
  <c r="H92" i="29" s="1"/>
  <c r="H131" i="29" s="1"/>
  <c r="I10" i="29"/>
  <c r="I52" i="29" s="1"/>
  <c r="H10" i="29"/>
  <c r="H52" i="29" s="1"/>
  <c r="H91" i="29" s="1"/>
  <c r="H130" i="29" s="1"/>
  <c r="I9" i="29"/>
  <c r="I51" i="29" s="1"/>
  <c r="H9" i="29"/>
  <c r="H51" i="29" s="1"/>
  <c r="H90" i="29" s="1"/>
  <c r="H129" i="29" s="1"/>
  <c r="AH69" i="27"/>
  <c r="AH49" i="27"/>
  <c r="R77" i="27"/>
  <c r="AG76" i="27"/>
  <c r="AC76" i="27"/>
  <c r="U76" i="27"/>
  <c r="M76" i="27"/>
  <c r="AE75" i="27"/>
  <c r="AB75" i="27"/>
  <c r="AA75" i="27"/>
  <c r="Z75" i="27"/>
  <c r="N75" i="27"/>
  <c r="N73" i="27"/>
  <c r="M72" i="27"/>
  <c r="AD71" i="27"/>
  <c r="AA71" i="27"/>
  <c r="X69" i="27"/>
  <c r="Z68" i="27"/>
  <c r="L67" i="27"/>
  <c r="R66" i="27"/>
  <c r="R65" i="27"/>
  <c r="AF64" i="27"/>
  <c r="AB64" i="27"/>
  <c r="X64" i="27"/>
  <c r="AD63" i="27"/>
  <c r="AD62" i="27"/>
  <c r="X61" i="27"/>
  <c r="AD60" i="27"/>
  <c r="Y60" i="27"/>
  <c r="P59" i="27"/>
  <c r="Z58" i="27"/>
  <c r="V58" i="27"/>
  <c r="R58" i="27"/>
  <c r="P57" i="27"/>
  <c r="Z56" i="27"/>
  <c r="AE54" i="27"/>
  <c r="AB54" i="27"/>
  <c r="AA54" i="27"/>
  <c r="W54" i="27"/>
  <c r="N53" i="27"/>
  <c r="W52" i="27"/>
  <c r="X4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D13" i="27"/>
  <c r="D12" i="27"/>
  <c r="D10" i="27"/>
  <c r="D9" i="27"/>
  <c r="D8" i="27"/>
  <c r="D7" i="27"/>
  <c r="D6" i="27"/>
  <c r="I37" i="27"/>
  <c r="I77" i="27" s="1"/>
  <c r="H37" i="27"/>
  <c r="H77" i="27" s="1"/>
  <c r="I36" i="27"/>
  <c r="I76" i="27" s="1"/>
  <c r="H36" i="27"/>
  <c r="H76" i="27" s="1"/>
  <c r="I35" i="27"/>
  <c r="I75" i="27" s="1"/>
  <c r="H35" i="27"/>
  <c r="H75" i="27" s="1"/>
  <c r="I34" i="27"/>
  <c r="I74" i="27" s="1"/>
  <c r="H34" i="27"/>
  <c r="H74" i="27" s="1"/>
  <c r="H112" i="27" s="1"/>
  <c r="H150" i="27" s="1"/>
  <c r="I33" i="27"/>
  <c r="I73" i="27" s="1"/>
  <c r="H33" i="27"/>
  <c r="H73" i="27" s="1"/>
  <c r="I32" i="27"/>
  <c r="I72" i="27" s="1"/>
  <c r="H32" i="27"/>
  <c r="H72" i="27" s="1"/>
  <c r="I31" i="27"/>
  <c r="I71" i="27" s="1"/>
  <c r="H31" i="27"/>
  <c r="H71" i="27" s="1"/>
  <c r="H109" i="27" s="1"/>
  <c r="H147" i="27" s="1"/>
  <c r="I30" i="27"/>
  <c r="I70" i="27" s="1"/>
  <c r="H30" i="27"/>
  <c r="H70" i="27" s="1"/>
  <c r="I29" i="27"/>
  <c r="I69" i="27" s="1"/>
  <c r="H29" i="27"/>
  <c r="H69" i="27" s="1"/>
  <c r="I28" i="27"/>
  <c r="I68" i="27" s="1"/>
  <c r="H28" i="27"/>
  <c r="H68" i="27" s="1"/>
  <c r="I27" i="27"/>
  <c r="I67" i="27" s="1"/>
  <c r="H27" i="27"/>
  <c r="H67" i="27" s="1"/>
  <c r="I26" i="27"/>
  <c r="I66" i="27" s="1"/>
  <c r="H26" i="27"/>
  <c r="H66" i="27" s="1"/>
  <c r="I25" i="27"/>
  <c r="I65" i="27" s="1"/>
  <c r="H25" i="27"/>
  <c r="H65" i="27" s="1"/>
  <c r="I24" i="27"/>
  <c r="I64" i="27" s="1"/>
  <c r="H24" i="27"/>
  <c r="H64" i="27" s="1"/>
  <c r="I23" i="27"/>
  <c r="I63" i="27" s="1"/>
  <c r="H23" i="27"/>
  <c r="H63" i="27" s="1"/>
  <c r="I22" i="27"/>
  <c r="I62" i="27" s="1"/>
  <c r="H22" i="27"/>
  <c r="H62" i="27" s="1"/>
  <c r="I21" i="27"/>
  <c r="I61" i="27" s="1"/>
  <c r="H21" i="27"/>
  <c r="H61" i="27" s="1"/>
  <c r="I20" i="27"/>
  <c r="I60" i="27" s="1"/>
  <c r="H20" i="27"/>
  <c r="H60" i="27" s="1"/>
  <c r="I19" i="27"/>
  <c r="I59" i="27" s="1"/>
  <c r="H19" i="27"/>
  <c r="H59" i="27" s="1"/>
  <c r="I18" i="27"/>
  <c r="I58" i="27" s="1"/>
  <c r="H18" i="27"/>
  <c r="H58" i="27" s="1"/>
  <c r="I17" i="27"/>
  <c r="I57" i="27" s="1"/>
  <c r="H17" i="27"/>
  <c r="H57" i="27" s="1"/>
  <c r="I16" i="27"/>
  <c r="I56" i="27" s="1"/>
  <c r="H16" i="27"/>
  <c r="H56" i="27" s="1"/>
  <c r="I15" i="27"/>
  <c r="I55" i="27" s="1"/>
  <c r="H15" i="27"/>
  <c r="H55" i="27" s="1"/>
  <c r="I14" i="27"/>
  <c r="I54" i="27" s="1"/>
  <c r="H14" i="27"/>
  <c r="H54" i="27" s="1"/>
  <c r="I13" i="27"/>
  <c r="I53" i="27" s="1"/>
  <c r="H13" i="27"/>
  <c r="H53" i="27" s="1"/>
  <c r="I12" i="27"/>
  <c r="I52" i="27" s="1"/>
  <c r="H12" i="27"/>
  <c r="H52" i="27" s="1"/>
  <c r="I11" i="27"/>
  <c r="I51" i="27" s="1"/>
  <c r="H11" i="27"/>
  <c r="H51" i="27" s="1"/>
  <c r="I10" i="27"/>
  <c r="I50" i="27" s="1"/>
  <c r="H10" i="27"/>
  <c r="H50" i="27" s="1"/>
  <c r="H88" i="27" s="1"/>
  <c r="H126" i="27" s="1"/>
  <c r="I9" i="27"/>
  <c r="I49" i="27" s="1"/>
  <c r="H9" i="27"/>
  <c r="H49" i="27" s="1"/>
  <c r="I48" i="27"/>
  <c r="H8" i="27"/>
  <c r="H48" i="27" s="1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I37" i="25"/>
  <c r="I78" i="25" s="1"/>
  <c r="H37" i="25"/>
  <c r="H78" i="25" s="1"/>
  <c r="H116" i="25" s="1"/>
  <c r="I36" i="25"/>
  <c r="I77" i="25" s="1"/>
  <c r="H36" i="25"/>
  <c r="H77" i="25" s="1"/>
  <c r="H115" i="25" s="1"/>
  <c r="I35" i="25"/>
  <c r="I76" i="25" s="1"/>
  <c r="H35" i="25"/>
  <c r="H76" i="25" s="1"/>
  <c r="H114" i="25" s="1"/>
  <c r="I34" i="25"/>
  <c r="I75" i="25" s="1"/>
  <c r="H34" i="25"/>
  <c r="H75" i="25" s="1"/>
  <c r="H113" i="25" s="1"/>
  <c r="I33" i="25"/>
  <c r="I74" i="25" s="1"/>
  <c r="H33" i="25"/>
  <c r="H74" i="25" s="1"/>
  <c r="H112" i="25" s="1"/>
  <c r="I32" i="25"/>
  <c r="I73" i="25" s="1"/>
  <c r="H32" i="25"/>
  <c r="H73" i="25" s="1"/>
  <c r="H111" i="25" s="1"/>
  <c r="I31" i="25"/>
  <c r="I72" i="25" s="1"/>
  <c r="H31" i="25"/>
  <c r="H72" i="25" s="1"/>
  <c r="H110" i="25" s="1"/>
  <c r="I30" i="25"/>
  <c r="I71" i="25" s="1"/>
  <c r="H30" i="25"/>
  <c r="H71" i="25" s="1"/>
  <c r="H109" i="25" s="1"/>
  <c r="I29" i="25"/>
  <c r="I70" i="25" s="1"/>
  <c r="H29" i="25"/>
  <c r="H70" i="25" s="1"/>
  <c r="H108" i="25" s="1"/>
  <c r="I28" i="25"/>
  <c r="I69" i="25" s="1"/>
  <c r="H28" i="25"/>
  <c r="H69" i="25" s="1"/>
  <c r="H107" i="25" s="1"/>
  <c r="I27" i="25"/>
  <c r="I68" i="25" s="1"/>
  <c r="H27" i="25"/>
  <c r="H68" i="25" s="1"/>
  <c r="H106" i="25" s="1"/>
  <c r="I26" i="25"/>
  <c r="I67" i="25" s="1"/>
  <c r="H26" i="25"/>
  <c r="H67" i="25" s="1"/>
  <c r="H105" i="25" s="1"/>
  <c r="I25" i="25"/>
  <c r="I66" i="25" s="1"/>
  <c r="H25" i="25"/>
  <c r="H66" i="25" s="1"/>
  <c r="H104" i="25" s="1"/>
  <c r="I24" i="25"/>
  <c r="I65" i="25" s="1"/>
  <c r="H24" i="25"/>
  <c r="H65" i="25" s="1"/>
  <c r="H103" i="25" s="1"/>
  <c r="I23" i="25"/>
  <c r="I64" i="25" s="1"/>
  <c r="H23" i="25"/>
  <c r="H64" i="25" s="1"/>
  <c r="H102" i="25" s="1"/>
  <c r="I22" i="25"/>
  <c r="I63" i="25" s="1"/>
  <c r="H22" i="25"/>
  <c r="H63" i="25" s="1"/>
  <c r="H101" i="25" s="1"/>
  <c r="I21" i="25"/>
  <c r="I62" i="25" s="1"/>
  <c r="H21" i="25"/>
  <c r="H62" i="25" s="1"/>
  <c r="H100" i="25" s="1"/>
  <c r="I20" i="25"/>
  <c r="I61" i="25" s="1"/>
  <c r="H20" i="25"/>
  <c r="H61" i="25" s="1"/>
  <c r="H99" i="25" s="1"/>
  <c r="I19" i="25"/>
  <c r="I60" i="25" s="1"/>
  <c r="H19" i="25"/>
  <c r="H60" i="25" s="1"/>
  <c r="H98" i="25" s="1"/>
  <c r="I18" i="25"/>
  <c r="I59" i="25" s="1"/>
  <c r="H18" i="25"/>
  <c r="H59" i="25" s="1"/>
  <c r="H97" i="25" s="1"/>
  <c r="I17" i="25"/>
  <c r="I58" i="25" s="1"/>
  <c r="H17" i="25"/>
  <c r="H58" i="25" s="1"/>
  <c r="H96" i="25" s="1"/>
  <c r="I16" i="25"/>
  <c r="I57" i="25" s="1"/>
  <c r="H16" i="25"/>
  <c r="H57" i="25" s="1"/>
  <c r="H95" i="25" s="1"/>
  <c r="I15" i="25"/>
  <c r="I56" i="25" s="1"/>
  <c r="H15" i="25"/>
  <c r="H56" i="25" s="1"/>
  <c r="H94" i="25" s="1"/>
  <c r="I14" i="25"/>
  <c r="I55" i="25" s="1"/>
  <c r="H14" i="25"/>
  <c r="H55" i="25" s="1"/>
  <c r="H93" i="25" s="1"/>
  <c r="I13" i="25"/>
  <c r="I54" i="25" s="1"/>
  <c r="H13" i="25"/>
  <c r="H54" i="25" s="1"/>
  <c r="H92" i="25" s="1"/>
  <c r="I12" i="25"/>
  <c r="I53" i="25" s="1"/>
  <c r="H12" i="25"/>
  <c r="H53" i="25" s="1"/>
  <c r="H91" i="25" s="1"/>
  <c r="I11" i="25"/>
  <c r="I52" i="25" s="1"/>
  <c r="H11" i="25"/>
  <c r="H52" i="25" s="1"/>
  <c r="H90" i="25" s="1"/>
  <c r="I10" i="25"/>
  <c r="I51" i="25" s="1"/>
  <c r="H10" i="25"/>
  <c r="H51" i="25" s="1"/>
  <c r="H89" i="25" s="1"/>
  <c r="I9" i="25"/>
  <c r="I50" i="25" s="1"/>
  <c r="H9" i="25"/>
  <c r="H50" i="25" s="1"/>
  <c r="H88" i="25" s="1"/>
  <c r="I8" i="25"/>
  <c r="I49" i="25" s="1"/>
  <c r="H8" i="25"/>
  <c r="H49" i="25" s="1"/>
  <c r="H87" i="25" s="1"/>
  <c r="I37" i="22"/>
  <c r="I78" i="22" s="1"/>
  <c r="H37" i="22"/>
  <c r="H78" i="22" s="1"/>
  <c r="H116" i="22" s="1"/>
  <c r="I36" i="22"/>
  <c r="I77" i="22" s="1"/>
  <c r="H36" i="22"/>
  <c r="H77" i="22" s="1"/>
  <c r="H115" i="22" s="1"/>
  <c r="I35" i="22"/>
  <c r="I76" i="22" s="1"/>
  <c r="H35" i="22"/>
  <c r="H76" i="22" s="1"/>
  <c r="H114" i="22" s="1"/>
  <c r="I34" i="22"/>
  <c r="I75" i="22" s="1"/>
  <c r="H34" i="22"/>
  <c r="H75" i="22" s="1"/>
  <c r="H113" i="22" s="1"/>
  <c r="I33" i="22"/>
  <c r="I74" i="22" s="1"/>
  <c r="H33" i="22"/>
  <c r="H74" i="22" s="1"/>
  <c r="H112" i="22" s="1"/>
  <c r="I32" i="22"/>
  <c r="I73" i="22" s="1"/>
  <c r="H32" i="22"/>
  <c r="H73" i="22" s="1"/>
  <c r="H111" i="22" s="1"/>
  <c r="I31" i="22"/>
  <c r="I72" i="22" s="1"/>
  <c r="H31" i="22"/>
  <c r="H72" i="22" s="1"/>
  <c r="H110" i="22" s="1"/>
  <c r="I30" i="22"/>
  <c r="I71" i="22" s="1"/>
  <c r="H30" i="22"/>
  <c r="H71" i="22" s="1"/>
  <c r="H109" i="22" s="1"/>
  <c r="I29" i="22"/>
  <c r="I70" i="22" s="1"/>
  <c r="H29" i="22"/>
  <c r="H70" i="22" s="1"/>
  <c r="H108" i="22" s="1"/>
  <c r="I28" i="22"/>
  <c r="I69" i="22" s="1"/>
  <c r="H28" i="22"/>
  <c r="H69" i="22" s="1"/>
  <c r="H107" i="22" s="1"/>
  <c r="I27" i="22"/>
  <c r="I68" i="22" s="1"/>
  <c r="H27" i="22"/>
  <c r="H68" i="22" s="1"/>
  <c r="H106" i="22" s="1"/>
  <c r="I26" i="22"/>
  <c r="I67" i="22" s="1"/>
  <c r="H26" i="22"/>
  <c r="H67" i="22" s="1"/>
  <c r="H105" i="22" s="1"/>
  <c r="I25" i="22"/>
  <c r="I66" i="22" s="1"/>
  <c r="H25" i="22"/>
  <c r="H66" i="22" s="1"/>
  <c r="H104" i="22" s="1"/>
  <c r="I24" i="22"/>
  <c r="I65" i="22" s="1"/>
  <c r="H24" i="22"/>
  <c r="H65" i="22" s="1"/>
  <c r="H103" i="22" s="1"/>
  <c r="I23" i="22"/>
  <c r="I64" i="22" s="1"/>
  <c r="H23" i="22"/>
  <c r="H64" i="22" s="1"/>
  <c r="H102" i="22" s="1"/>
  <c r="I22" i="22"/>
  <c r="I63" i="22" s="1"/>
  <c r="H22" i="22"/>
  <c r="H63" i="22" s="1"/>
  <c r="H101" i="22" s="1"/>
  <c r="I21" i="22"/>
  <c r="I62" i="22" s="1"/>
  <c r="H21" i="22"/>
  <c r="H62" i="22" s="1"/>
  <c r="H100" i="22" s="1"/>
  <c r="I20" i="22"/>
  <c r="I61" i="22" s="1"/>
  <c r="H20" i="22"/>
  <c r="H61" i="22" s="1"/>
  <c r="H99" i="22" s="1"/>
  <c r="I19" i="22"/>
  <c r="I60" i="22" s="1"/>
  <c r="H19" i="22"/>
  <c r="H60" i="22" s="1"/>
  <c r="H98" i="22" s="1"/>
  <c r="I18" i="22"/>
  <c r="I59" i="22" s="1"/>
  <c r="H18" i="22"/>
  <c r="H59" i="22" s="1"/>
  <c r="H97" i="22" s="1"/>
  <c r="I17" i="22"/>
  <c r="I58" i="22" s="1"/>
  <c r="H17" i="22"/>
  <c r="H58" i="22" s="1"/>
  <c r="H96" i="22" s="1"/>
  <c r="I16" i="22"/>
  <c r="I57" i="22" s="1"/>
  <c r="H16" i="22"/>
  <c r="H57" i="22" s="1"/>
  <c r="H95" i="22" s="1"/>
  <c r="I15" i="22"/>
  <c r="I56" i="22" s="1"/>
  <c r="H15" i="22"/>
  <c r="H56" i="22" s="1"/>
  <c r="H94" i="22" s="1"/>
  <c r="I14" i="22"/>
  <c r="I55" i="22" s="1"/>
  <c r="H14" i="22"/>
  <c r="H55" i="22" s="1"/>
  <c r="H93" i="22" s="1"/>
  <c r="I13" i="22"/>
  <c r="I54" i="22" s="1"/>
  <c r="H13" i="22"/>
  <c r="H54" i="22" s="1"/>
  <c r="H92" i="22" s="1"/>
  <c r="I12" i="22"/>
  <c r="I53" i="22" s="1"/>
  <c r="H12" i="22"/>
  <c r="H53" i="22" s="1"/>
  <c r="H91" i="22" s="1"/>
  <c r="I11" i="22"/>
  <c r="I52" i="22" s="1"/>
  <c r="H11" i="22"/>
  <c r="H52" i="22" s="1"/>
  <c r="H90" i="22" s="1"/>
  <c r="I10" i="22"/>
  <c r="I51" i="22" s="1"/>
  <c r="H10" i="22"/>
  <c r="H51" i="22" s="1"/>
  <c r="H89" i="22" s="1"/>
  <c r="I9" i="22"/>
  <c r="I50" i="22" s="1"/>
  <c r="H9" i="22"/>
  <c r="H50" i="22" s="1"/>
  <c r="H88" i="22" s="1"/>
  <c r="I8" i="22"/>
  <c r="I49" i="22" s="1"/>
  <c r="H8" i="22"/>
  <c r="H49" i="22" s="1"/>
  <c r="H87" i="22" s="1"/>
  <c r="I38" i="23"/>
  <c r="I78" i="23" s="1"/>
  <c r="I37" i="23"/>
  <c r="I77" i="23" s="1"/>
  <c r="I36" i="23"/>
  <c r="I76" i="23" s="1"/>
  <c r="I35" i="23"/>
  <c r="I75" i="23" s="1"/>
  <c r="I34" i="23"/>
  <c r="I74" i="23" s="1"/>
  <c r="I33" i="23"/>
  <c r="I73" i="23" s="1"/>
  <c r="I32" i="23"/>
  <c r="I72" i="23" s="1"/>
  <c r="I31" i="23"/>
  <c r="I71" i="23" s="1"/>
  <c r="I30" i="23"/>
  <c r="I70" i="23" s="1"/>
  <c r="I29" i="23"/>
  <c r="I69" i="23" s="1"/>
  <c r="I28" i="23"/>
  <c r="I68" i="23" s="1"/>
  <c r="I27" i="23"/>
  <c r="I67" i="23" s="1"/>
  <c r="I26" i="23"/>
  <c r="I66" i="23" s="1"/>
  <c r="I25" i="23"/>
  <c r="I65" i="23" s="1"/>
  <c r="I24" i="23"/>
  <c r="I64" i="23" s="1"/>
  <c r="I23" i="23"/>
  <c r="I63" i="23" s="1"/>
  <c r="I22" i="23"/>
  <c r="I62" i="23" s="1"/>
  <c r="I21" i="23"/>
  <c r="I61" i="23" s="1"/>
  <c r="I20" i="23"/>
  <c r="I60" i="23" s="1"/>
  <c r="I19" i="23"/>
  <c r="I59" i="23" s="1"/>
  <c r="I18" i="23"/>
  <c r="I58" i="23" s="1"/>
  <c r="I17" i="23"/>
  <c r="I57" i="23" s="1"/>
  <c r="I16" i="23"/>
  <c r="I56" i="23" s="1"/>
  <c r="I15" i="23"/>
  <c r="I55" i="23" s="1"/>
  <c r="I14" i="23"/>
  <c r="I54" i="23" s="1"/>
  <c r="I13" i="23"/>
  <c r="I53" i="23" s="1"/>
  <c r="I12" i="23"/>
  <c r="I52" i="23" s="1"/>
  <c r="I11" i="23"/>
  <c r="I51" i="23" s="1"/>
  <c r="I10" i="23"/>
  <c r="I50" i="23" s="1"/>
  <c r="I9" i="23"/>
  <c r="I49" i="23" s="1"/>
  <c r="H38" i="23"/>
  <c r="H78" i="23" s="1"/>
  <c r="H37" i="23"/>
  <c r="H77" i="23" s="1"/>
  <c r="H36" i="23"/>
  <c r="H76" i="23" s="1"/>
  <c r="H35" i="23"/>
  <c r="H75" i="23" s="1"/>
  <c r="H34" i="23"/>
  <c r="H74" i="23" s="1"/>
  <c r="H33" i="23"/>
  <c r="H73" i="23" s="1"/>
  <c r="H32" i="23"/>
  <c r="H72" i="23" s="1"/>
  <c r="H31" i="23"/>
  <c r="H71" i="23" s="1"/>
  <c r="H30" i="23"/>
  <c r="H70" i="23" s="1"/>
  <c r="H29" i="23"/>
  <c r="H69" i="23" s="1"/>
  <c r="H28" i="23"/>
  <c r="H68" i="23" s="1"/>
  <c r="H27" i="23"/>
  <c r="H67" i="23" s="1"/>
  <c r="H26" i="23"/>
  <c r="H66" i="23" s="1"/>
  <c r="H25" i="23"/>
  <c r="H65" i="23" s="1"/>
  <c r="H24" i="23"/>
  <c r="H64" i="23" s="1"/>
  <c r="H23" i="23"/>
  <c r="H63" i="23" s="1"/>
  <c r="H22" i="23"/>
  <c r="H62" i="23" s="1"/>
  <c r="H21" i="23"/>
  <c r="H61" i="23" s="1"/>
  <c r="H20" i="23"/>
  <c r="H60" i="23" s="1"/>
  <c r="H19" i="23"/>
  <c r="H59" i="23" s="1"/>
  <c r="H18" i="23"/>
  <c r="H58" i="23" s="1"/>
  <c r="H17" i="23"/>
  <c r="H57" i="23" s="1"/>
  <c r="H16" i="23"/>
  <c r="H56" i="23" s="1"/>
  <c r="H15" i="23"/>
  <c r="H55" i="23" s="1"/>
  <c r="H14" i="23"/>
  <c r="H54" i="23" s="1"/>
  <c r="H13" i="23"/>
  <c r="H53" i="23" s="1"/>
  <c r="H12" i="23"/>
  <c r="H52" i="23" s="1"/>
  <c r="H11" i="23"/>
  <c r="H51" i="23" s="1"/>
  <c r="H10" i="23"/>
  <c r="H50" i="23" s="1"/>
  <c r="H9" i="23"/>
  <c r="H49" i="23" s="1"/>
  <c r="D13" i="25"/>
  <c r="D12" i="25"/>
  <c r="D10" i="25"/>
  <c r="D9" i="25"/>
  <c r="D8" i="25"/>
  <c r="D7" i="25"/>
  <c r="D6" i="25"/>
  <c r="O38" i="23"/>
  <c r="L38" i="23"/>
  <c r="O37" i="23"/>
  <c r="L37" i="23"/>
  <c r="O36" i="23"/>
  <c r="L36" i="23"/>
  <c r="O35" i="23"/>
  <c r="L35" i="23"/>
  <c r="O34" i="23"/>
  <c r="L34" i="23"/>
  <c r="O33" i="23"/>
  <c r="L33" i="23"/>
  <c r="O32" i="23"/>
  <c r="L32" i="23"/>
  <c r="O31" i="23"/>
  <c r="L31" i="23"/>
  <c r="O30" i="23"/>
  <c r="L30" i="23"/>
  <c r="O29" i="23"/>
  <c r="L29" i="23"/>
  <c r="O28" i="23"/>
  <c r="L28" i="23"/>
  <c r="O27" i="23"/>
  <c r="L27" i="23"/>
  <c r="O26" i="23"/>
  <c r="L26" i="23"/>
  <c r="O25" i="23"/>
  <c r="L25" i="23"/>
  <c r="O24" i="23"/>
  <c r="L24" i="23"/>
  <c r="O23" i="23"/>
  <c r="L23" i="23"/>
  <c r="O22" i="23"/>
  <c r="L22" i="23"/>
  <c r="O21" i="23"/>
  <c r="L21" i="23"/>
  <c r="O20" i="23"/>
  <c r="L20" i="23"/>
  <c r="O19" i="23"/>
  <c r="L19" i="23"/>
  <c r="O18" i="23"/>
  <c r="L18" i="23"/>
  <c r="O17" i="23"/>
  <c r="L17" i="23"/>
  <c r="O16" i="23"/>
  <c r="L16" i="23"/>
  <c r="O15" i="23"/>
  <c r="L15" i="23"/>
  <c r="O14" i="23"/>
  <c r="L14" i="23"/>
  <c r="O13" i="23"/>
  <c r="L13" i="23"/>
  <c r="O12" i="23"/>
  <c r="L12" i="23"/>
  <c r="O11" i="23"/>
  <c r="L11" i="23"/>
  <c r="O10" i="23"/>
  <c r="L10" i="23"/>
  <c r="O9" i="23"/>
  <c r="L9" i="23"/>
  <c r="D10" i="22"/>
  <c r="D9" i="22"/>
  <c r="D8" i="22"/>
  <c r="D7" i="22"/>
  <c r="D6" i="22"/>
  <c r="D13" i="22"/>
  <c r="D12" i="22"/>
  <c r="AH73" i="27"/>
  <c r="BH19" i="23"/>
  <c r="BJ27" i="23"/>
  <c r="R48" i="33"/>
  <c r="AD61" i="29"/>
  <c r="P54" i="29"/>
  <c r="W66" i="27"/>
  <c r="AK79" i="29"/>
  <c r="AK77" i="29"/>
  <c r="AK75" i="29"/>
  <c r="W38" i="33"/>
  <c r="W48" i="33"/>
  <c r="P38" i="33"/>
  <c r="P48" i="33"/>
  <c r="Q38" i="33"/>
  <c r="S38" i="33"/>
  <c r="S50" i="33"/>
  <c r="L38" i="33"/>
  <c r="L48" i="33"/>
  <c r="V38" i="33"/>
  <c r="M48" i="33"/>
  <c r="M38" i="33"/>
  <c r="O38" i="33"/>
  <c r="R38" i="33"/>
  <c r="U38" i="33"/>
  <c r="N38" i="33"/>
  <c r="T38" i="33"/>
  <c r="L51" i="29"/>
  <c r="X51" i="29"/>
  <c r="N38" i="27"/>
  <c r="N48" i="27"/>
  <c r="S38" i="27"/>
  <c r="S48" i="27"/>
  <c r="AD38" i="27"/>
  <c r="AD48" i="27"/>
  <c r="Y38" i="27"/>
  <c r="Y48" i="27"/>
  <c r="AB48" i="27"/>
  <c r="AB38" i="27"/>
  <c r="AF38" i="27"/>
  <c r="AF48" i="27"/>
  <c r="T38" i="27"/>
  <c r="L38" i="27"/>
  <c r="L48" i="27"/>
  <c r="AE38" i="27"/>
  <c r="AE48" i="27"/>
  <c r="P38" i="27"/>
  <c r="P48" i="27"/>
  <c r="R38" i="27"/>
  <c r="R48" i="27"/>
  <c r="Z38" i="27"/>
  <c r="Z48" i="27"/>
  <c r="AH38" i="27"/>
  <c r="X38" i="27"/>
  <c r="AC38" i="27"/>
  <c r="V38" i="27"/>
  <c r="M38" i="27"/>
  <c r="O38" i="27"/>
  <c r="U38" i="27"/>
  <c r="Q38" i="27"/>
  <c r="W38" i="27"/>
  <c r="AA38" i="27"/>
  <c r="AG38" i="27"/>
  <c r="A2" i="34" l="1"/>
  <c r="K49" i="33"/>
  <c r="J9" i="33"/>
  <c r="J49" i="33" s="1"/>
  <c r="K52" i="33"/>
  <c r="J12" i="33"/>
  <c r="J52" i="33" s="1"/>
  <c r="K54" i="33"/>
  <c r="J14" i="33"/>
  <c r="J54" i="33" s="1"/>
  <c r="K56" i="33"/>
  <c r="J16" i="33"/>
  <c r="J56" i="33" s="1"/>
  <c r="K58" i="33"/>
  <c r="J18" i="33"/>
  <c r="J58" i="33" s="1"/>
  <c r="I96" i="33" s="1"/>
  <c r="I134" i="33" s="1"/>
  <c r="K60" i="33"/>
  <c r="J60" i="33"/>
  <c r="I98" i="33" s="1"/>
  <c r="I136" i="33" s="1"/>
  <c r="K62" i="33"/>
  <c r="J22" i="33"/>
  <c r="J62" i="33" s="1"/>
  <c r="I100" i="33" s="1"/>
  <c r="I138" i="33" s="1"/>
  <c r="K64" i="33"/>
  <c r="J24" i="33"/>
  <c r="J64" i="33" s="1"/>
  <c r="K66" i="33"/>
  <c r="J26" i="33"/>
  <c r="J66" i="33" s="1"/>
  <c r="K68" i="33"/>
  <c r="J28" i="33"/>
  <c r="J68" i="33" s="1"/>
  <c r="K70" i="33"/>
  <c r="J30" i="33"/>
  <c r="J70" i="33" s="1"/>
  <c r="K72" i="33"/>
  <c r="J32" i="33"/>
  <c r="J72" i="33" s="1"/>
  <c r="K74" i="33"/>
  <c r="J34" i="33"/>
  <c r="J74" i="33" s="1"/>
  <c r="K76" i="33"/>
  <c r="J36" i="33"/>
  <c r="J76" i="33" s="1"/>
  <c r="K48" i="33"/>
  <c r="J8" i="33"/>
  <c r="J48" i="33" s="1"/>
  <c r="K51" i="33"/>
  <c r="J11" i="33"/>
  <c r="J51" i="33" s="1"/>
  <c r="K53" i="33"/>
  <c r="J13" i="33"/>
  <c r="J53" i="33" s="1"/>
  <c r="U91" i="33" s="1"/>
  <c r="U129" i="33" s="1"/>
  <c r="K55" i="33"/>
  <c r="J15" i="33"/>
  <c r="J55" i="33" s="1"/>
  <c r="K57" i="33"/>
  <c r="J17" i="33"/>
  <c r="J57" i="33" s="1"/>
  <c r="K59" i="33"/>
  <c r="J19" i="33"/>
  <c r="J59" i="33" s="1"/>
  <c r="K61" i="33"/>
  <c r="J21" i="33"/>
  <c r="J61" i="33" s="1"/>
  <c r="O99" i="33" s="1"/>
  <c r="O137" i="33" s="1"/>
  <c r="K63" i="33"/>
  <c r="J23" i="33"/>
  <c r="J63" i="33" s="1"/>
  <c r="Q101" i="33" s="1"/>
  <c r="Q139" i="33" s="1"/>
  <c r="K65" i="33"/>
  <c r="J25" i="33"/>
  <c r="J65" i="33" s="1"/>
  <c r="I103" i="33" s="1"/>
  <c r="I141" i="33" s="1"/>
  <c r="K67" i="33"/>
  <c r="J27" i="33"/>
  <c r="J67" i="33" s="1"/>
  <c r="K69" i="33"/>
  <c r="J29" i="33"/>
  <c r="J69" i="33" s="1"/>
  <c r="I107" i="33" s="1"/>
  <c r="I145" i="33" s="1"/>
  <c r="K71" i="33"/>
  <c r="J31" i="33"/>
  <c r="J71" i="33" s="1"/>
  <c r="K73" i="33"/>
  <c r="J33" i="33"/>
  <c r="J73" i="33" s="1"/>
  <c r="K75" i="33"/>
  <c r="J35" i="33"/>
  <c r="J75" i="33" s="1"/>
  <c r="K77" i="33"/>
  <c r="J37" i="33"/>
  <c r="J77" i="33" s="1"/>
  <c r="K58" i="31"/>
  <c r="J18" i="31"/>
  <c r="J58" i="31" s="1"/>
  <c r="K65" i="31"/>
  <c r="J25" i="31"/>
  <c r="J65" i="31" s="1"/>
  <c r="K76" i="31"/>
  <c r="J36" i="31"/>
  <c r="J76" i="31" s="1"/>
  <c r="K48" i="31"/>
  <c r="J8" i="31"/>
  <c r="J48" i="31" s="1"/>
  <c r="K59" i="31"/>
  <c r="J19" i="31"/>
  <c r="J59" i="31" s="1"/>
  <c r="K70" i="31"/>
  <c r="J30" i="31"/>
  <c r="J70" i="31" s="1"/>
  <c r="K77" i="31"/>
  <c r="J37" i="31"/>
  <c r="J77" i="31" s="1"/>
  <c r="K49" i="31"/>
  <c r="J9" i="31"/>
  <c r="J49" i="31" s="1"/>
  <c r="K52" i="31"/>
  <c r="J12" i="31"/>
  <c r="J52" i="31" s="1"/>
  <c r="K56" i="31"/>
  <c r="J16" i="31"/>
  <c r="J56" i="31" s="1"/>
  <c r="K60" i="31"/>
  <c r="J20" i="31"/>
  <c r="J60" i="31" s="1"/>
  <c r="K63" i="31"/>
  <c r="J23" i="31"/>
  <c r="J63" i="31" s="1"/>
  <c r="K67" i="31"/>
  <c r="J27" i="31"/>
  <c r="J67" i="31" s="1"/>
  <c r="K71" i="31"/>
  <c r="J31" i="31"/>
  <c r="J71" i="31" s="1"/>
  <c r="K74" i="31"/>
  <c r="J34" i="31"/>
  <c r="J74" i="31" s="1"/>
  <c r="K54" i="31"/>
  <c r="J14" i="31"/>
  <c r="J54" i="31" s="1"/>
  <c r="I92" i="31" s="1"/>
  <c r="I130" i="31" s="1"/>
  <c r="K62" i="31"/>
  <c r="J22" i="31"/>
  <c r="J62" i="31" s="1"/>
  <c r="K69" i="31"/>
  <c r="J29" i="31"/>
  <c r="J69" i="31" s="1"/>
  <c r="I107" i="31" s="1"/>
  <c r="I145" i="31" s="1"/>
  <c r="K51" i="31"/>
  <c r="J11" i="31"/>
  <c r="J51" i="31" s="1"/>
  <c r="K55" i="31"/>
  <c r="J15" i="31"/>
  <c r="J55" i="31" s="1"/>
  <c r="K66" i="31"/>
  <c r="J26" i="31"/>
  <c r="J66" i="31" s="1"/>
  <c r="I104" i="31" s="1"/>
  <c r="I142" i="31" s="1"/>
  <c r="K73" i="31"/>
  <c r="J33" i="31"/>
  <c r="J73" i="31" s="1"/>
  <c r="K53" i="31"/>
  <c r="J13" i="31"/>
  <c r="J53" i="31" s="1"/>
  <c r="K57" i="31"/>
  <c r="J17" i="31"/>
  <c r="J57" i="31" s="1"/>
  <c r="K61" i="31"/>
  <c r="J21" i="31"/>
  <c r="J61" i="31" s="1"/>
  <c r="I99" i="31" s="1"/>
  <c r="I137" i="31" s="1"/>
  <c r="K64" i="31"/>
  <c r="J24" i="31"/>
  <c r="J64" i="31" s="1"/>
  <c r="I102" i="31" s="1"/>
  <c r="I140" i="31" s="1"/>
  <c r="K68" i="31"/>
  <c r="J28" i="31"/>
  <c r="J68" i="31" s="1"/>
  <c r="K72" i="31"/>
  <c r="J32" i="31"/>
  <c r="J72" i="31" s="1"/>
  <c r="K75" i="31"/>
  <c r="J35" i="31"/>
  <c r="J75" i="31" s="1"/>
  <c r="K52" i="29"/>
  <c r="J10" i="29"/>
  <c r="J52" i="29" s="1"/>
  <c r="I91" i="29" s="1"/>
  <c r="I130" i="29" s="1"/>
  <c r="K55" i="29"/>
  <c r="J13" i="29"/>
  <c r="J55" i="29" s="1"/>
  <c r="K59" i="29"/>
  <c r="J17" i="29"/>
  <c r="J59" i="29" s="1"/>
  <c r="N98" i="29" s="1"/>
  <c r="N137" i="29" s="1"/>
  <c r="K67" i="29"/>
  <c r="J25" i="29"/>
  <c r="J67" i="29" s="1"/>
  <c r="I106" i="29" s="1"/>
  <c r="I145" i="29" s="1"/>
  <c r="K70" i="29"/>
  <c r="J28" i="29"/>
  <c r="J70" i="29" s="1"/>
  <c r="AF109" i="29" s="1"/>
  <c r="AF148" i="29" s="1"/>
  <c r="K74" i="29"/>
  <c r="J32" i="29"/>
  <c r="J74" i="29" s="1"/>
  <c r="K77" i="29"/>
  <c r="J35" i="29"/>
  <c r="J77" i="29" s="1"/>
  <c r="K56" i="29"/>
  <c r="J14" i="29"/>
  <c r="J56" i="29" s="1"/>
  <c r="I95" i="29" s="1"/>
  <c r="I134" i="29" s="1"/>
  <c r="K60" i="29"/>
  <c r="J18" i="29"/>
  <c r="J60" i="29" s="1"/>
  <c r="K64" i="29"/>
  <c r="J22" i="29"/>
  <c r="J64" i="29" s="1"/>
  <c r="K68" i="29"/>
  <c r="J26" i="29"/>
  <c r="J68" i="29" s="1"/>
  <c r="N107" i="29" s="1"/>
  <c r="N146" i="29" s="1"/>
  <c r="K71" i="29"/>
  <c r="J29" i="29"/>
  <c r="J71" i="29" s="1"/>
  <c r="V110" i="29" s="1"/>
  <c r="V149" i="29" s="1"/>
  <c r="K75" i="29"/>
  <c r="J33" i="29"/>
  <c r="J75" i="29" s="1"/>
  <c r="K78" i="29"/>
  <c r="J36" i="29"/>
  <c r="J78" i="29" s="1"/>
  <c r="K57" i="29"/>
  <c r="J15" i="29"/>
  <c r="J57" i="29" s="1"/>
  <c r="K61" i="29"/>
  <c r="J19" i="29"/>
  <c r="J61" i="29" s="1"/>
  <c r="I100" i="29" s="1"/>
  <c r="I139" i="29" s="1"/>
  <c r="K65" i="29"/>
  <c r="J23" i="29"/>
  <c r="J65" i="29" s="1"/>
  <c r="V104" i="29" s="1"/>
  <c r="V143" i="29" s="1"/>
  <c r="K72" i="29"/>
  <c r="J30" i="29"/>
  <c r="J72" i="29" s="1"/>
  <c r="K79" i="29"/>
  <c r="J37" i="29"/>
  <c r="J79" i="29" s="1"/>
  <c r="K51" i="29"/>
  <c r="J9" i="29"/>
  <c r="J51" i="29" s="1"/>
  <c r="K54" i="29"/>
  <c r="J12" i="29"/>
  <c r="J54" i="29" s="1"/>
  <c r="K58" i="29"/>
  <c r="J16" i="29"/>
  <c r="J58" i="29" s="1"/>
  <c r="AJ97" i="29" s="1"/>
  <c r="AJ136" i="29" s="1"/>
  <c r="K62" i="29"/>
  <c r="J20" i="29"/>
  <c r="J62" i="29" s="1"/>
  <c r="I101" i="29" s="1"/>
  <c r="I140" i="29" s="1"/>
  <c r="K66" i="29"/>
  <c r="J24" i="29"/>
  <c r="J66" i="29" s="1"/>
  <c r="I105" i="29" s="1"/>
  <c r="I144" i="29" s="1"/>
  <c r="K69" i="29"/>
  <c r="J27" i="29"/>
  <c r="J69" i="29" s="1"/>
  <c r="K73" i="29"/>
  <c r="J31" i="29"/>
  <c r="J73" i="29" s="1"/>
  <c r="AE112" i="29" s="1"/>
  <c r="AE151" i="29" s="1"/>
  <c r="K76" i="29"/>
  <c r="J34" i="29"/>
  <c r="J76" i="29" s="1"/>
  <c r="K80" i="29"/>
  <c r="J38" i="29"/>
  <c r="J80" i="29" s="1"/>
  <c r="K53" i="27"/>
  <c r="J13" i="27"/>
  <c r="J53" i="27" s="1"/>
  <c r="M91" i="27" s="1"/>
  <c r="M129" i="27" s="1"/>
  <c r="K61" i="27"/>
  <c r="J21" i="27"/>
  <c r="J61" i="27" s="1"/>
  <c r="Q99" i="27" s="1"/>
  <c r="Q137" i="27" s="1"/>
  <c r="K69" i="27"/>
  <c r="J29" i="27"/>
  <c r="J69" i="27" s="1"/>
  <c r="U107" i="27" s="1"/>
  <c r="U145" i="27" s="1"/>
  <c r="K73" i="27"/>
  <c r="J33" i="27"/>
  <c r="J73" i="27" s="1"/>
  <c r="K58" i="27"/>
  <c r="J18" i="27"/>
  <c r="J58" i="27" s="1"/>
  <c r="V96" i="27" s="1"/>
  <c r="V134" i="27" s="1"/>
  <c r="K66" i="27"/>
  <c r="J26" i="27"/>
  <c r="J66" i="27" s="1"/>
  <c r="U104" i="27" s="1"/>
  <c r="U142" i="27" s="1"/>
  <c r="K74" i="27"/>
  <c r="J34" i="27"/>
  <c r="J74" i="27" s="1"/>
  <c r="U112" i="27" s="1"/>
  <c r="U150" i="27" s="1"/>
  <c r="K51" i="27"/>
  <c r="J11" i="27"/>
  <c r="J51" i="27" s="1"/>
  <c r="W89" i="27" s="1"/>
  <c r="W127" i="27" s="1"/>
  <c r="K55" i="27"/>
  <c r="J15" i="27"/>
  <c r="J55" i="27" s="1"/>
  <c r="Y93" i="27" s="1"/>
  <c r="Y131" i="27" s="1"/>
  <c r="K59" i="27"/>
  <c r="J19" i="27"/>
  <c r="J59" i="27" s="1"/>
  <c r="AD97" i="27" s="1"/>
  <c r="AD135" i="27" s="1"/>
  <c r="K63" i="27"/>
  <c r="J23" i="27"/>
  <c r="J63" i="27" s="1"/>
  <c r="O101" i="27" s="1"/>
  <c r="O139" i="27" s="1"/>
  <c r="K67" i="27"/>
  <c r="J27" i="27"/>
  <c r="J67" i="27" s="1"/>
  <c r="K71" i="27"/>
  <c r="J31" i="27"/>
  <c r="J71" i="27" s="1"/>
  <c r="O109" i="27" s="1"/>
  <c r="O147" i="27" s="1"/>
  <c r="K75" i="27"/>
  <c r="J35" i="27"/>
  <c r="J75" i="27" s="1"/>
  <c r="K49" i="27"/>
  <c r="J9" i="27"/>
  <c r="J49" i="27" s="1"/>
  <c r="N87" i="27" s="1"/>
  <c r="N125" i="27" s="1"/>
  <c r="K57" i="27"/>
  <c r="J17" i="27"/>
  <c r="J57" i="27" s="1"/>
  <c r="K65" i="27"/>
  <c r="J25" i="27"/>
  <c r="J65" i="27" s="1"/>
  <c r="Z103" i="27" s="1"/>
  <c r="Z141" i="27" s="1"/>
  <c r="K77" i="27"/>
  <c r="J37" i="27"/>
  <c r="J77" i="27" s="1"/>
  <c r="K54" i="27"/>
  <c r="J14" i="27"/>
  <c r="J54" i="27" s="1"/>
  <c r="T92" i="27" s="1"/>
  <c r="T130" i="27" s="1"/>
  <c r="K62" i="27"/>
  <c r="J22" i="27"/>
  <c r="J62" i="27" s="1"/>
  <c r="K70" i="27"/>
  <c r="J30" i="27"/>
  <c r="J70" i="27" s="1"/>
  <c r="AD108" i="27" s="1"/>
  <c r="AD146" i="27" s="1"/>
  <c r="K48" i="27"/>
  <c r="J8" i="27"/>
  <c r="J48" i="27" s="1"/>
  <c r="Z86" i="27" s="1"/>
  <c r="Z124" i="27" s="1"/>
  <c r="K52" i="27"/>
  <c r="J12" i="27"/>
  <c r="J52" i="27" s="1"/>
  <c r="O90" i="27" s="1"/>
  <c r="O128" i="27" s="1"/>
  <c r="K56" i="27"/>
  <c r="J16" i="27"/>
  <c r="J56" i="27" s="1"/>
  <c r="K60" i="27"/>
  <c r="J20" i="27"/>
  <c r="J60" i="27" s="1"/>
  <c r="J98" i="27" s="1"/>
  <c r="I98" i="27" s="1"/>
  <c r="I136" i="27" s="1"/>
  <c r="K64" i="27"/>
  <c r="J24" i="27"/>
  <c r="J64" i="27" s="1"/>
  <c r="K68" i="27"/>
  <c r="J28" i="27"/>
  <c r="J68" i="27" s="1"/>
  <c r="W106" i="27" s="1"/>
  <c r="W144" i="27" s="1"/>
  <c r="K72" i="27"/>
  <c r="J32" i="27"/>
  <c r="J72" i="27" s="1"/>
  <c r="K76" i="27"/>
  <c r="J36" i="27"/>
  <c r="J76" i="27" s="1"/>
  <c r="J114" i="27" s="1"/>
  <c r="I114" i="27" s="1"/>
  <c r="I152" i="27" s="1"/>
  <c r="K59" i="25"/>
  <c r="J18" i="25"/>
  <c r="J59" i="25" s="1"/>
  <c r="L97" i="25" s="1"/>
  <c r="K67" i="25"/>
  <c r="J26" i="25"/>
  <c r="J67" i="25" s="1"/>
  <c r="K75" i="25"/>
  <c r="J34" i="25"/>
  <c r="J75" i="25" s="1"/>
  <c r="J113" i="25" s="1"/>
  <c r="K56" i="25"/>
  <c r="J15" i="25"/>
  <c r="J56" i="25" s="1"/>
  <c r="J94" i="25" s="1"/>
  <c r="K64" i="25"/>
  <c r="J23" i="25"/>
  <c r="J64" i="25" s="1"/>
  <c r="J102" i="25" s="1"/>
  <c r="I102" i="25" s="1"/>
  <c r="K76" i="25"/>
  <c r="J35" i="25"/>
  <c r="J76" i="25" s="1"/>
  <c r="K49" i="25"/>
  <c r="J8" i="25"/>
  <c r="J49" i="25" s="1"/>
  <c r="K53" i="25"/>
  <c r="J12" i="25"/>
  <c r="J53" i="25" s="1"/>
  <c r="J91" i="25" s="1"/>
  <c r="K57" i="25"/>
  <c r="J16" i="25"/>
  <c r="J57" i="25" s="1"/>
  <c r="K61" i="25"/>
  <c r="J20" i="25"/>
  <c r="J61" i="25" s="1"/>
  <c r="J99" i="25" s="1"/>
  <c r="K65" i="25"/>
  <c r="J24" i="25"/>
  <c r="J65" i="25" s="1"/>
  <c r="M103" i="25" s="1"/>
  <c r="K69" i="25"/>
  <c r="J28" i="25"/>
  <c r="J69" i="25" s="1"/>
  <c r="J107" i="25" s="1"/>
  <c r="K73" i="25"/>
  <c r="J32" i="25"/>
  <c r="J73" i="25" s="1"/>
  <c r="J111" i="25" s="1"/>
  <c r="K77" i="25"/>
  <c r="J36" i="25"/>
  <c r="J77" i="25" s="1"/>
  <c r="J115" i="25" s="1"/>
  <c r="I115" i="25" s="1"/>
  <c r="K55" i="25"/>
  <c r="J14" i="25"/>
  <c r="J55" i="25" s="1"/>
  <c r="M93" i="25" s="1"/>
  <c r="K63" i="25"/>
  <c r="J22" i="25"/>
  <c r="J63" i="25" s="1"/>
  <c r="L101" i="25" s="1"/>
  <c r="K71" i="25"/>
  <c r="J30" i="25"/>
  <c r="J71" i="25" s="1"/>
  <c r="J109" i="25" s="1"/>
  <c r="K52" i="25"/>
  <c r="J11" i="25"/>
  <c r="J52" i="25" s="1"/>
  <c r="K60" i="25"/>
  <c r="J19" i="25"/>
  <c r="J60" i="25" s="1"/>
  <c r="J98" i="25" s="1"/>
  <c r="K68" i="25"/>
  <c r="J27" i="25"/>
  <c r="J68" i="25" s="1"/>
  <c r="K72" i="25"/>
  <c r="J31" i="25"/>
  <c r="J72" i="25" s="1"/>
  <c r="M110" i="25" s="1"/>
  <c r="K50" i="25"/>
  <c r="J9" i="25"/>
  <c r="J50" i="25" s="1"/>
  <c r="J88" i="25" s="1"/>
  <c r="K54" i="25"/>
  <c r="J13" i="25"/>
  <c r="J54" i="25" s="1"/>
  <c r="K58" i="25"/>
  <c r="J17" i="25"/>
  <c r="J58" i="25" s="1"/>
  <c r="J96" i="25" s="1"/>
  <c r="K62" i="25"/>
  <c r="J21" i="25"/>
  <c r="J62" i="25" s="1"/>
  <c r="K66" i="25"/>
  <c r="J25" i="25"/>
  <c r="J66" i="25" s="1"/>
  <c r="K70" i="25"/>
  <c r="J29" i="25"/>
  <c r="J70" i="25" s="1"/>
  <c r="J108" i="25" s="1"/>
  <c r="I108" i="25" s="1"/>
  <c r="K74" i="25"/>
  <c r="J33" i="25"/>
  <c r="J74" i="25" s="1"/>
  <c r="J112" i="25" s="1"/>
  <c r="K78" i="25"/>
  <c r="J37" i="25"/>
  <c r="J78" i="25" s="1"/>
  <c r="K55" i="22"/>
  <c r="J14" i="22"/>
  <c r="J55" i="22" s="1"/>
  <c r="J93" i="22" s="1"/>
  <c r="K71" i="22"/>
  <c r="J30" i="22"/>
  <c r="J71" i="22" s="1"/>
  <c r="L109" i="22" s="1"/>
  <c r="K52" i="22"/>
  <c r="J11" i="22"/>
  <c r="J52" i="22" s="1"/>
  <c r="J90" i="22" s="1"/>
  <c r="K56" i="22"/>
  <c r="J15" i="22"/>
  <c r="J56" i="22" s="1"/>
  <c r="J94" i="22" s="1"/>
  <c r="K64" i="22"/>
  <c r="J23" i="22"/>
  <c r="J64" i="22" s="1"/>
  <c r="J102" i="22" s="1"/>
  <c r="I102" i="22" s="1"/>
  <c r="K76" i="22"/>
  <c r="J35" i="22"/>
  <c r="J76" i="22" s="1"/>
  <c r="N114" i="22" s="1"/>
  <c r="K49" i="22"/>
  <c r="J8" i="22"/>
  <c r="J49" i="22" s="1"/>
  <c r="J87" i="22" s="1"/>
  <c r="K53" i="22"/>
  <c r="J12" i="22"/>
  <c r="J53" i="22" s="1"/>
  <c r="K57" i="22"/>
  <c r="J16" i="22"/>
  <c r="J57" i="22" s="1"/>
  <c r="J95" i="22" s="1"/>
  <c r="K65" i="22"/>
  <c r="J24" i="22"/>
  <c r="J65" i="22" s="1"/>
  <c r="J103" i="22" s="1"/>
  <c r="K103" i="22" s="1"/>
  <c r="K69" i="22"/>
  <c r="J28" i="22"/>
  <c r="J69" i="22" s="1"/>
  <c r="W107" i="22" s="1"/>
  <c r="K73" i="22"/>
  <c r="J32" i="22"/>
  <c r="J73" i="22" s="1"/>
  <c r="Q111" i="22" s="1"/>
  <c r="K77" i="22"/>
  <c r="J36" i="22"/>
  <c r="J77" i="22" s="1"/>
  <c r="K59" i="22"/>
  <c r="J18" i="22"/>
  <c r="J59" i="22" s="1"/>
  <c r="J97" i="22" s="1"/>
  <c r="K97" i="22" s="1"/>
  <c r="K67" i="22"/>
  <c r="J26" i="22"/>
  <c r="J67" i="22" s="1"/>
  <c r="J105" i="22" s="1"/>
  <c r="I105" i="22" s="1"/>
  <c r="K75" i="22"/>
  <c r="J34" i="22"/>
  <c r="J75" i="22" s="1"/>
  <c r="R113" i="22" s="1"/>
  <c r="K60" i="22"/>
  <c r="J19" i="22"/>
  <c r="J60" i="22" s="1"/>
  <c r="J98" i="22" s="1"/>
  <c r="K68" i="22"/>
  <c r="J27" i="22"/>
  <c r="J68" i="22" s="1"/>
  <c r="J106" i="22" s="1"/>
  <c r="K106" i="22" s="1"/>
  <c r="K72" i="22"/>
  <c r="J31" i="22"/>
  <c r="J72" i="22" s="1"/>
  <c r="Q110" i="22" s="1"/>
  <c r="K50" i="22"/>
  <c r="J9" i="22"/>
  <c r="J50" i="22" s="1"/>
  <c r="J88" i="22" s="1"/>
  <c r="K88" i="22" s="1"/>
  <c r="K54" i="22"/>
  <c r="J13" i="22"/>
  <c r="J54" i="22" s="1"/>
  <c r="J92" i="22" s="1"/>
  <c r="K58" i="22"/>
  <c r="J17" i="22"/>
  <c r="J58" i="22" s="1"/>
  <c r="J96" i="22" s="1"/>
  <c r="K66" i="22"/>
  <c r="J25" i="22"/>
  <c r="J66" i="22" s="1"/>
  <c r="K70" i="22"/>
  <c r="J29" i="22"/>
  <c r="J70" i="22" s="1"/>
  <c r="K74" i="22"/>
  <c r="J33" i="22"/>
  <c r="J74" i="22" s="1"/>
  <c r="O112" i="22" s="1"/>
  <c r="K78" i="22"/>
  <c r="J37" i="22"/>
  <c r="J78" i="22" s="1"/>
  <c r="K50" i="33"/>
  <c r="J10" i="33"/>
  <c r="J50" i="33" s="1"/>
  <c r="K50" i="31"/>
  <c r="J10" i="31"/>
  <c r="J50" i="31" s="1"/>
  <c r="I88" i="31" s="1"/>
  <c r="I126" i="31" s="1"/>
  <c r="K53" i="29"/>
  <c r="J11" i="29"/>
  <c r="J53" i="29" s="1"/>
  <c r="I92" i="29" s="1"/>
  <c r="I131" i="29" s="1"/>
  <c r="K50" i="27"/>
  <c r="J10" i="27"/>
  <c r="J50" i="27" s="1"/>
  <c r="V88" i="27" s="1"/>
  <c r="V126" i="27" s="1"/>
  <c r="K51" i="25"/>
  <c r="J10" i="25"/>
  <c r="J51" i="25" s="1"/>
  <c r="J89" i="25" s="1"/>
  <c r="I89" i="25" s="1"/>
  <c r="K51" i="22"/>
  <c r="J10" i="22"/>
  <c r="J51" i="22" s="1"/>
  <c r="J89" i="22" s="1"/>
  <c r="K89" i="22" s="1"/>
  <c r="K63" i="29"/>
  <c r="J21" i="29"/>
  <c r="J63" i="29" s="1"/>
  <c r="K63" i="22"/>
  <c r="J22" i="22"/>
  <c r="J63" i="22" s="1"/>
  <c r="J101" i="22" s="1"/>
  <c r="I101" i="22" s="1"/>
  <c r="K62" i="22"/>
  <c r="J21" i="22"/>
  <c r="J62" i="22" s="1"/>
  <c r="J100" i="22" s="1"/>
  <c r="I100" i="22" s="1"/>
  <c r="K61" i="22"/>
  <c r="J20" i="22"/>
  <c r="J61" i="22" s="1"/>
  <c r="J99" i="22" s="1"/>
  <c r="K99" i="22" s="1"/>
  <c r="H4" i="8"/>
  <c r="G6" i="8"/>
  <c r="W34" i="22"/>
  <c r="W75" i="22" s="1"/>
  <c r="L75" i="23"/>
  <c r="W26" i="22"/>
  <c r="W67" i="22" s="1"/>
  <c r="L67" i="23"/>
  <c r="W18" i="22"/>
  <c r="W59" i="22" s="1"/>
  <c r="L59" i="23"/>
  <c r="W10" i="22"/>
  <c r="W51" i="22" s="1"/>
  <c r="L51" i="23"/>
  <c r="W33" i="22"/>
  <c r="W74" i="22" s="1"/>
  <c r="L74" i="23"/>
  <c r="W29" i="22"/>
  <c r="W70" i="22" s="1"/>
  <c r="L70" i="23"/>
  <c r="W21" i="22"/>
  <c r="W62" i="22" s="1"/>
  <c r="L62" i="23"/>
  <c r="W17" i="22"/>
  <c r="W58" i="22" s="1"/>
  <c r="L58" i="23"/>
  <c r="W9" i="22"/>
  <c r="W50" i="22" s="1"/>
  <c r="L50" i="23"/>
  <c r="W36" i="22"/>
  <c r="W77" i="22" s="1"/>
  <c r="L77" i="23"/>
  <c r="W32" i="22"/>
  <c r="W73" i="22" s="1"/>
  <c r="L73" i="23"/>
  <c r="W28" i="22"/>
  <c r="W69" i="22" s="1"/>
  <c r="L69" i="23"/>
  <c r="L94" i="23" s="1"/>
  <c r="W24" i="22"/>
  <c r="W65" i="22" s="1"/>
  <c r="L65" i="23"/>
  <c r="W20" i="22"/>
  <c r="W61" i="22" s="1"/>
  <c r="L61" i="23"/>
  <c r="W16" i="22"/>
  <c r="W57" i="22" s="1"/>
  <c r="L57" i="23"/>
  <c r="W12" i="22"/>
  <c r="W53" i="22" s="1"/>
  <c r="L53" i="23"/>
  <c r="W8" i="22"/>
  <c r="W49" i="22" s="1"/>
  <c r="L49" i="23"/>
  <c r="L89" i="23" s="1"/>
  <c r="W30" i="22"/>
  <c r="W71" i="22" s="1"/>
  <c r="L71" i="23"/>
  <c r="W22" i="22"/>
  <c r="W63" i="22" s="1"/>
  <c r="L63" i="23"/>
  <c r="W14" i="22"/>
  <c r="W55" i="22" s="1"/>
  <c r="L55" i="23"/>
  <c r="W37" i="22"/>
  <c r="W78" i="22" s="1"/>
  <c r="L78" i="23"/>
  <c r="W25" i="22"/>
  <c r="W66" i="22" s="1"/>
  <c r="L66" i="23"/>
  <c r="W13" i="22"/>
  <c r="W54" i="22" s="1"/>
  <c r="L54" i="23"/>
  <c r="W35" i="22"/>
  <c r="W76" i="22" s="1"/>
  <c r="L76" i="23"/>
  <c r="W31" i="22"/>
  <c r="W72" i="22" s="1"/>
  <c r="L72" i="23"/>
  <c r="W27" i="22"/>
  <c r="W68" i="22" s="1"/>
  <c r="L68" i="23"/>
  <c r="W23" i="22"/>
  <c r="W64" i="22" s="1"/>
  <c r="L64" i="23"/>
  <c r="W19" i="22"/>
  <c r="W60" i="22" s="1"/>
  <c r="L60" i="23"/>
  <c r="W15" i="22"/>
  <c r="W56" i="22" s="1"/>
  <c r="L56" i="23"/>
  <c r="W11" i="22"/>
  <c r="W52" i="22" s="1"/>
  <c r="L52" i="23"/>
  <c r="L90" i="23" s="1"/>
  <c r="L104" i="23" s="1"/>
  <c r="AT584" i="37"/>
  <c r="AT592" i="37"/>
  <c r="AT596" i="37"/>
  <c r="AT604" i="37"/>
  <c r="AT585" i="37"/>
  <c r="AT593" i="37"/>
  <c r="AT601" i="37"/>
  <c r="AT609" i="37"/>
  <c r="AT582" i="37"/>
  <c r="AT586" i="37"/>
  <c r="AT590" i="37"/>
  <c r="AT594" i="37"/>
  <c r="AT598" i="37"/>
  <c r="AT602" i="37"/>
  <c r="AT606" i="37"/>
  <c r="AT610" i="37"/>
  <c r="AT588" i="37"/>
  <c r="AT600" i="37"/>
  <c r="AT608" i="37"/>
  <c r="AT581" i="37"/>
  <c r="AT589" i="37"/>
  <c r="AT597" i="37"/>
  <c r="AT605" i="37"/>
  <c r="AT583" i="37"/>
  <c r="AT587" i="37"/>
  <c r="AT591" i="37"/>
  <c r="AT595" i="37"/>
  <c r="AT599" i="37"/>
  <c r="AT603" i="37"/>
  <c r="AT607" i="37"/>
  <c r="H91" i="27"/>
  <c r="H129" i="27" s="1"/>
  <c r="H92" i="27"/>
  <c r="H130" i="27" s="1"/>
  <c r="H97" i="27"/>
  <c r="H135" i="27" s="1"/>
  <c r="H105" i="27"/>
  <c r="H143" i="27" s="1"/>
  <c r="H115" i="27"/>
  <c r="H153" i="27" s="1"/>
  <c r="H107" i="27"/>
  <c r="H145" i="27" s="1"/>
  <c r="H111" i="27"/>
  <c r="H149" i="27" s="1"/>
  <c r="H113" i="27"/>
  <c r="H151" i="27" s="1"/>
  <c r="H86" i="27"/>
  <c r="H124" i="27" s="1"/>
  <c r="H95" i="27"/>
  <c r="H133" i="27" s="1"/>
  <c r="H98" i="27"/>
  <c r="H136" i="27" s="1"/>
  <c r="H101" i="27"/>
  <c r="H139" i="27" s="1"/>
  <c r="H108" i="27"/>
  <c r="H146" i="27" s="1"/>
  <c r="H89" i="27"/>
  <c r="H127" i="27" s="1"/>
  <c r="H103" i="27"/>
  <c r="H141" i="27" s="1"/>
  <c r="H114" i="27"/>
  <c r="H152" i="27" s="1"/>
  <c r="H87" i="27"/>
  <c r="H125" i="27" s="1"/>
  <c r="H94" i="27"/>
  <c r="H132" i="27" s="1"/>
  <c r="H100" i="27"/>
  <c r="H138" i="27" s="1"/>
  <c r="H90" i="27"/>
  <c r="H128" i="27" s="1"/>
  <c r="H93" i="27"/>
  <c r="H131" i="27" s="1"/>
  <c r="H96" i="27"/>
  <c r="H134" i="27" s="1"/>
  <c r="H99" i="27"/>
  <c r="H137" i="27" s="1"/>
  <c r="H102" i="27"/>
  <c r="H140" i="27" s="1"/>
  <c r="H104" i="27"/>
  <c r="H142" i="27" s="1"/>
  <c r="H106" i="27"/>
  <c r="H144" i="27" s="1"/>
  <c r="H110" i="27"/>
  <c r="H148" i="27" s="1"/>
  <c r="N49" i="22"/>
  <c r="R49" i="22"/>
  <c r="N51" i="22"/>
  <c r="N53" i="22"/>
  <c r="R53" i="22"/>
  <c r="N55" i="22"/>
  <c r="R55" i="22"/>
  <c r="N57" i="22"/>
  <c r="R57" i="22"/>
  <c r="N59" i="22"/>
  <c r="R59" i="22"/>
  <c r="N61" i="22"/>
  <c r="R61" i="22"/>
  <c r="N63" i="22"/>
  <c r="R63" i="22"/>
  <c r="N65" i="22"/>
  <c r="R65" i="22"/>
  <c r="N67" i="22"/>
  <c r="R67" i="22"/>
  <c r="N69" i="22"/>
  <c r="R69" i="22"/>
  <c r="L49" i="22"/>
  <c r="P49" i="22"/>
  <c r="P51" i="22"/>
  <c r="L53" i="22"/>
  <c r="P53" i="22"/>
  <c r="L55" i="22"/>
  <c r="P55" i="22"/>
  <c r="L57" i="22"/>
  <c r="P57" i="22"/>
  <c r="L59" i="22"/>
  <c r="P59" i="22"/>
  <c r="L61" i="22"/>
  <c r="P61" i="22"/>
  <c r="L63" i="22"/>
  <c r="P63" i="22"/>
  <c r="L65" i="22"/>
  <c r="P65" i="22"/>
  <c r="L67" i="22"/>
  <c r="P67" i="22"/>
  <c r="L69" i="22"/>
  <c r="P69" i="22"/>
  <c r="N50" i="22"/>
  <c r="R50" i="22"/>
  <c r="N52" i="22"/>
  <c r="R52" i="22"/>
  <c r="N54" i="22"/>
  <c r="R54" i="22"/>
  <c r="N56" i="22"/>
  <c r="R56" i="22"/>
  <c r="N58" i="22"/>
  <c r="R58" i="22"/>
  <c r="N60" i="22"/>
  <c r="R60" i="22"/>
  <c r="N62" i="22"/>
  <c r="R62" i="22"/>
  <c r="N64" i="22"/>
  <c r="R64" i="22"/>
  <c r="N66" i="22"/>
  <c r="R66" i="22"/>
  <c r="N68" i="22"/>
  <c r="R68" i="22"/>
  <c r="N70" i="22"/>
  <c r="R70" i="22"/>
  <c r="O49" i="22"/>
  <c r="S49" i="22"/>
  <c r="S50" i="22"/>
  <c r="O51" i="22"/>
  <c r="O52" i="22"/>
  <c r="S52" i="22"/>
  <c r="O53" i="22"/>
  <c r="S53" i="22"/>
  <c r="O54" i="22"/>
  <c r="S54" i="22"/>
  <c r="O55" i="22"/>
  <c r="S55" i="22"/>
  <c r="O56" i="22"/>
  <c r="S56" i="22"/>
  <c r="O57" i="22"/>
  <c r="S57" i="22"/>
  <c r="O58" i="22"/>
  <c r="S58" i="22"/>
  <c r="O59" i="22"/>
  <c r="S59" i="22"/>
  <c r="O60" i="22"/>
  <c r="S60" i="22"/>
  <c r="O61" i="22"/>
  <c r="S61" i="22"/>
  <c r="S62" i="22"/>
  <c r="O63" i="22"/>
  <c r="S63" i="22"/>
  <c r="O64" i="22"/>
  <c r="S64" i="22"/>
  <c r="O65" i="22"/>
  <c r="S65" i="22"/>
  <c r="O66" i="22"/>
  <c r="S66" i="22"/>
  <c r="O67" i="22"/>
  <c r="S67" i="22"/>
  <c r="O68" i="22"/>
  <c r="S68" i="22"/>
  <c r="O69" i="22"/>
  <c r="S69" i="22"/>
  <c r="O70" i="22"/>
  <c r="S70" i="22"/>
  <c r="O50" i="22"/>
  <c r="L50" i="22"/>
  <c r="P50" i="22"/>
  <c r="L52" i="22"/>
  <c r="P52" i="22"/>
  <c r="L54" i="22"/>
  <c r="P54" i="22"/>
  <c r="L56" i="22"/>
  <c r="P56" i="22"/>
  <c r="L58" i="22"/>
  <c r="P58" i="22"/>
  <c r="L60" i="22"/>
  <c r="P60" i="22"/>
  <c r="L62" i="22"/>
  <c r="P62" i="22"/>
  <c r="L64" i="22"/>
  <c r="P64" i="22"/>
  <c r="L66" i="22"/>
  <c r="P66" i="22"/>
  <c r="L68" i="22"/>
  <c r="P68" i="22"/>
  <c r="L70" i="22"/>
  <c r="P70" i="22"/>
  <c r="O62" i="22"/>
  <c r="M49" i="22"/>
  <c r="M50" i="22"/>
  <c r="Q50" i="22"/>
  <c r="M51" i="22"/>
  <c r="Q51" i="22"/>
  <c r="M52" i="22"/>
  <c r="Q52" i="22"/>
  <c r="M53" i="22"/>
  <c r="Q53" i="22"/>
  <c r="M54" i="22"/>
  <c r="Q54" i="22"/>
  <c r="M55" i="22"/>
  <c r="Q55" i="22"/>
  <c r="M56" i="22"/>
  <c r="Q56" i="22"/>
  <c r="M57" i="22"/>
  <c r="Q57" i="22"/>
  <c r="M58" i="22"/>
  <c r="Q58" i="22"/>
  <c r="M59" i="22"/>
  <c r="Q59" i="22"/>
  <c r="M60" i="22"/>
  <c r="Q60" i="22"/>
  <c r="M61" i="22"/>
  <c r="Q61" i="22"/>
  <c r="M62" i="22"/>
  <c r="Q62" i="22"/>
  <c r="M63" i="22"/>
  <c r="Q63" i="22"/>
  <c r="M64" i="22"/>
  <c r="Q64" i="22"/>
  <c r="M65" i="22"/>
  <c r="Q65" i="22"/>
  <c r="M66" i="22"/>
  <c r="Q66" i="22"/>
  <c r="M67" i="22"/>
  <c r="Q67" i="22"/>
  <c r="M68" i="22"/>
  <c r="Q68" i="22"/>
  <c r="M69" i="22"/>
  <c r="Q69" i="22"/>
  <c r="M70" i="22"/>
  <c r="Q70" i="22"/>
  <c r="M71" i="25"/>
  <c r="M73" i="25"/>
  <c r="M75" i="25"/>
  <c r="M77" i="25"/>
  <c r="L72" i="25"/>
  <c r="L74" i="25"/>
  <c r="L76" i="25"/>
  <c r="L78" i="25"/>
  <c r="M64" i="25"/>
  <c r="L71" i="25"/>
  <c r="L73" i="25"/>
  <c r="L75" i="25"/>
  <c r="L77" i="25"/>
  <c r="S51" i="22"/>
  <c r="S38" i="22"/>
  <c r="R38" i="22"/>
  <c r="AD52" i="29"/>
  <c r="AK70" i="29"/>
  <c r="Q70" i="29"/>
  <c r="AL68" i="29"/>
  <c r="AL58" i="29"/>
  <c r="L52" i="29"/>
  <c r="AL52" i="29"/>
  <c r="L54" i="29"/>
  <c r="AL54" i="29"/>
  <c r="L56" i="29"/>
  <c r="AL56" i="29"/>
  <c r="Q60" i="29"/>
  <c r="AK60" i="29"/>
  <c r="L61" i="29"/>
  <c r="AL61" i="29"/>
  <c r="Q62" i="29"/>
  <c r="AK62" i="29"/>
  <c r="L65" i="29"/>
  <c r="AL65" i="29"/>
  <c r="Q52" i="29"/>
  <c r="AK52" i="29"/>
  <c r="AK54" i="29"/>
  <c r="Q56" i="29"/>
  <c r="AK56" i="29"/>
  <c r="Q58" i="29"/>
  <c r="AK58" i="29"/>
  <c r="Q61" i="29"/>
  <c r="AK61" i="29"/>
  <c r="AL63" i="29"/>
  <c r="AK65" i="29"/>
  <c r="AL66" i="29"/>
  <c r="L67" i="29"/>
  <c r="AL67" i="29"/>
  <c r="Q68" i="29"/>
  <c r="AK68" i="29"/>
  <c r="L69" i="29"/>
  <c r="AL69" i="29"/>
  <c r="L72" i="29"/>
  <c r="AL72" i="29"/>
  <c r="L58" i="29"/>
  <c r="O39" i="29"/>
  <c r="L53" i="29"/>
  <c r="AL53" i="29"/>
  <c r="AL55" i="29"/>
  <c r="L57" i="29"/>
  <c r="AL57" i="29"/>
  <c r="AL59" i="29"/>
  <c r="AK63" i="29"/>
  <c r="AL64" i="29"/>
  <c r="Q67" i="29"/>
  <c r="AK67" i="29"/>
  <c r="AK69" i="29"/>
  <c r="L71" i="29"/>
  <c r="AL71" i="29"/>
  <c r="Q72" i="29"/>
  <c r="AK72" i="29"/>
  <c r="AK53" i="29"/>
  <c r="AK55" i="29"/>
  <c r="Q57" i="29"/>
  <c r="AK57" i="29"/>
  <c r="AK59" i="29"/>
  <c r="AL60" i="29"/>
  <c r="AL62" i="29"/>
  <c r="Q64" i="29"/>
  <c r="AK64" i="29"/>
  <c r="AK66" i="29"/>
  <c r="L70" i="29"/>
  <c r="AL70" i="29"/>
  <c r="Q71" i="29"/>
  <c r="AK71" i="29"/>
  <c r="M38" i="25"/>
  <c r="R51" i="22"/>
  <c r="P38" i="22"/>
  <c r="Q38" i="22"/>
  <c r="Q49" i="22"/>
  <c r="O38" i="22"/>
  <c r="BK18" i="23"/>
  <c r="P58" i="23" s="1"/>
  <c r="BI27" i="23"/>
  <c r="BH28" i="23"/>
  <c r="BG30" i="23"/>
  <c r="O70" i="23" s="1"/>
  <c r="U40" i="23"/>
  <c r="AK40" i="23"/>
  <c r="BH10" i="23"/>
  <c r="AI40" i="23"/>
  <c r="G8" i="8"/>
  <c r="G4" i="8"/>
  <c r="G7" i="8"/>
  <c r="G9" i="8"/>
  <c r="G5" i="8"/>
  <c r="S38" i="31"/>
  <c r="O38" i="31"/>
  <c r="S48" i="31"/>
  <c r="R38" i="31"/>
  <c r="O49" i="31"/>
  <c r="Q38" i="31"/>
  <c r="P38" i="31"/>
  <c r="L39" i="29"/>
  <c r="AC39" i="29"/>
  <c r="M39" i="29"/>
  <c r="M57" i="29"/>
  <c r="M51" i="29"/>
  <c r="AL51" i="29"/>
  <c r="AI39" i="29"/>
  <c r="W52" i="29"/>
  <c r="W39" i="29"/>
  <c r="AH39" i="29"/>
  <c r="AK51" i="29"/>
  <c r="P39" i="29"/>
  <c r="AF39" i="29"/>
  <c r="N39" i="29"/>
  <c r="S39" i="29"/>
  <c r="AG54" i="29"/>
  <c r="AG39" i="29"/>
  <c r="Z57" i="29"/>
  <c r="Z39" i="29"/>
  <c r="AE39" i="29"/>
  <c r="X39" i="29"/>
  <c r="T51" i="29"/>
  <c r="T39" i="29"/>
  <c r="AB39" i="29"/>
  <c r="AJ39" i="29"/>
  <c r="AA56" i="29"/>
  <c r="AA39" i="29"/>
  <c r="U60" i="29"/>
  <c r="U39" i="29"/>
  <c r="Y39" i="29"/>
  <c r="Q39" i="29"/>
  <c r="R39" i="29"/>
  <c r="AJ51" i="29"/>
  <c r="V39" i="29"/>
  <c r="BJ19" i="23"/>
  <c r="BF19" i="23"/>
  <c r="N59" i="23" s="1"/>
  <c r="BH30" i="23"/>
  <c r="BJ16" i="23"/>
  <c r="BK16" i="23"/>
  <c r="P56" i="23" s="1"/>
  <c r="BF18" i="23"/>
  <c r="N58" i="23" s="1"/>
  <c r="BF30" i="23"/>
  <c r="N70" i="23" s="1"/>
  <c r="BK37" i="23"/>
  <c r="P77" i="23" s="1"/>
  <c r="BJ38" i="23"/>
  <c r="BH27" i="23"/>
  <c r="BK14" i="23"/>
  <c r="P54" i="23" s="1"/>
  <c r="BH16" i="23"/>
  <c r="BF14" i="23"/>
  <c r="N54" i="23" s="1"/>
  <c r="BH15" i="23"/>
  <c r="BK25" i="23"/>
  <c r="P65" i="23" s="1"/>
  <c r="BJ26" i="23"/>
  <c r="BK30" i="23"/>
  <c r="P70" i="23" s="1"/>
  <c r="BJ11" i="23"/>
  <c r="BK11" i="23"/>
  <c r="P51" i="23" s="1"/>
  <c r="BH12" i="23"/>
  <c r="BK12" i="23"/>
  <c r="P52" i="23" s="1"/>
  <c r="P90" i="23" s="1"/>
  <c r="BG12" i="23"/>
  <c r="O52" i="23" s="1"/>
  <c r="BJ12" i="23"/>
  <c r="BJ32" i="23"/>
  <c r="BK32" i="23"/>
  <c r="P72" i="23" s="1"/>
  <c r="BG32" i="23"/>
  <c r="O72" i="23" s="1"/>
  <c r="BH32" i="23"/>
  <c r="BH34" i="23"/>
  <c r="BF34" i="23"/>
  <c r="N74" i="23" s="1"/>
  <c r="BK34" i="23"/>
  <c r="P74" i="23" s="1"/>
  <c r="BI34" i="23"/>
  <c r="BF33" i="23"/>
  <c r="N73" i="23" s="1"/>
  <c r="BJ33" i="23"/>
  <c r="BF11" i="23"/>
  <c r="N51" i="23" s="1"/>
  <c r="BF32" i="23"/>
  <c r="N72" i="23" s="1"/>
  <c r="BH36" i="23"/>
  <c r="BI36" i="23"/>
  <c r="BK36" i="23"/>
  <c r="P76" i="23" s="1"/>
  <c r="BK31" i="23"/>
  <c r="P71" i="23" s="1"/>
  <c r="BI31" i="23"/>
  <c r="BJ31" i="23"/>
  <c r="BF31" i="23"/>
  <c r="N71" i="23" s="1"/>
  <c r="BG31" i="23"/>
  <c r="O71" i="23" s="1"/>
  <c r="BH35" i="23"/>
  <c r="BK35" i="23"/>
  <c r="P75" i="23" s="1"/>
  <c r="BG35" i="23"/>
  <c r="O75" i="23" s="1"/>
  <c r="BJ35" i="23"/>
  <c r="BI35" i="23"/>
  <c r="BG37" i="23"/>
  <c r="O77" i="23" s="1"/>
  <c r="BG38" i="23"/>
  <c r="O78" i="23" s="1"/>
  <c r="BH31" i="23"/>
  <c r="BK33" i="23"/>
  <c r="P73" i="23" s="1"/>
  <c r="BH14" i="23"/>
  <c r="BG15" i="23"/>
  <c r="O55" i="23" s="1"/>
  <c r="BK15" i="23"/>
  <c r="P55" i="23" s="1"/>
  <c r="BG16" i="23"/>
  <c r="O56" i="23" s="1"/>
  <c r="BF16" i="23"/>
  <c r="N56" i="23" s="1"/>
  <c r="BI16" i="23"/>
  <c r="BI17" i="23"/>
  <c r="BH17" i="23"/>
  <c r="BI19" i="23"/>
  <c r="BF25" i="23"/>
  <c r="N65" i="23" s="1"/>
  <c r="BK27" i="23"/>
  <c r="P67" i="23" s="1"/>
  <c r="BG27" i="23"/>
  <c r="O67" i="23" s="1"/>
  <c r="BH29" i="23"/>
  <c r="BG29" i="23"/>
  <c r="O69" i="23" s="1"/>
  <c r="O94" i="23" s="1"/>
  <c r="O108" i="23" s="1"/>
  <c r="AZ40" i="23"/>
  <c r="BG11" i="23"/>
  <c r="O51" i="23" s="1"/>
  <c r="BF13" i="23"/>
  <c r="N53" i="23" s="1"/>
  <c r="BI13" i="23"/>
  <c r="BK13" i="23"/>
  <c r="P53" i="23" s="1"/>
  <c r="BH13" i="23"/>
  <c r="BG18" i="23"/>
  <c r="O58" i="23" s="1"/>
  <c r="BH18" i="23"/>
  <c r="BK22" i="23"/>
  <c r="P62" i="23" s="1"/>
  <c r="BH22" i="23"/>
  <c r="BJ22" i="23"/>
  <c r="AJ40" i="23"/>
  <c r="Z40" i="23"/>
  <c r="AH40" i="23"/>
  <c r="BI28" i="23"/>
  <c r="BG28" i="23"/>
  <c r="O68" i="23" s="1"/>
  <c r="BJ28" i="23"/>
  <c r="BF28" i="23"/>
  <c r="N68" i="23" s="1"/>
  <c r="BJ10" i="23"/>
  <c r="Y40" i="23"/>
  <c r="AG40" i="23"/>
  <c r="AO40" i="23"/>
  <c r="BE40" i="23"/>
  <c r="BI21" i="23"/>
  <c r="BK28" i="23"/>
  <c r="P68" i="23" s="1"/>
  <c r="BI37" i="23"/>
  <c r="W40" i="23"/>
  <c r="AA40" i="23"/>
  <c r="AE40" i="23"/>
  <c r="AM40" i="23"/>
  <c r="BC40" i="23"/>
  <c r="BG10" i="23"/>
  <c r="O50" i="23" s="1"/>
  <c r="O89" i="23" s="1"/>
  <c r="BF12" i="23"/>
  <c r="N52" i="23" s="1"/>
  <c r="BK19" i="23"/>
  <c r="P59" i="23" s="1"/>
  <c r="BF27" i="23"/>
  <c r="N67" i="23" s="1"/>
  <c r="BF29" i="23"/>
  <c r="N69" i="23" s="1"/>
  <c r="BI32" i="23"/>
  <c r="S40" i="23"/>
  <c r="BF9" i="23"/>
  <c r="N49" i="23" s="1"/>
  <c r="BH9" i="23"/>
  <c r="BI20" i="23"/>
  <c r="BG20" i="23"/>
  <c r="O60" i="23" s="1"/>
  <c r="BJ20" i="23"/>
  <c r="BF20" i="23"/>
  <c r="N60" i="23" s="1"/>
  <c r="BG23" i="23"/>
  <c r="O63" i="23" s="1"/>
  <c r="BI23" i="23"/>
  <c r="BH23" i="23"/>
  <c r="BJ24" i="23"/>
  <c r="BK24" i="23"/>
  <c r="P64" i="23" s="1"/>
  <c r="BG24" i="23"/>
  <c r="O64" i="23" s="1"/>
  <c r="BI24" i="23"/>
  <c r="BH25" i="23"/>
  <c r="BJ21" i="23"/>
  <c r="X40" i="23"/>
  <c r="AF40" i="23"/>
  <c r="BD40" i="23"/>
  <c r="BH20" i="23"/>
  <c r="BK23" i="23"/>
  <c r="P63" i="23" s="1"/>
  <c r="BJ9" i="23"/>
  <c r="BG21" i="23"/>
  <c r="O61" i="23" s="1"/>
  <c r="BH24" i="23"/>
  <c r="BF23" i="23"/>
  <c r="N63" i="23" s="1"/>
  <c r="O40" i="23"/>
  <c r="AD40" i="23"/>
  <c r="BJ18" i="23"/>
  <c r="BI18" i="23"/>
  <c r="BK29" i="23"/>
  <c r="P69" i="23" s="1"/>
  <c r="BJ29" i="23"/>
  <c r="BI26" i="23"/>
  <c r="BK26" i="23"/>
  <c r="P66" i="23" s="1"/>
  <c r="BF26" i="23"/>
  <c r="N66" i="23" s="1"/>
  <c r="BG26" i="23"/>
  <c r="O66" i="23" s="1"/>
  <c r="O93" i="23" s="1"/>
  <c r="O107" i="23" s="1"/>
  <c r="Q40" i="23"/>
  <c r="BF21" i="23"/>
  <c r="N61" i="23" s="1"/>
  <c r="BK20" i="23"/>
  <c r="P60" i="23" s="1"/>
  <c r="T40" i="23"/>
  <c r="AB40" i="23"/>
  <c r="AN40" i="23"/>
  <c r="BI10" i="23"/>
  <c r="BF10" i="23"/>
  <c r="N50" i="23" s="1"/>
  <c r="BF37" i="23"/>
  <c r="N77" i="23" s="1"/>
  <c r="BH37" i="23"/>
  <c r="BI9" i="23"/>
  <c r="BI25" i="23"/>
  <c r="BH26" i="23"/>
  <c r="BF24" i="23"/>
  <c r="N64" i="23" s="1"/>
  <c r="BK21" i="23"/>
  <c r="P61" i="23" s="1"/>
  <c r="BG19" i="23"/>
  <c r="O59" i="23" s="1"/>
  <c r="BJ25" i="23"/>
  <c r="BK10" i="23"/>
  <c r="P50" i="23" s="1"/>
  <c r="BK38" i="23"/>
  <c r="P78" i="23" s="1"/>
  <c r="BJ37" i="23"/>
  <c r="BG17" i="23"/>
  <c r="O57" i="23" s="1"/>
  <c r="BF17" i="23"/>
  <c r="N57" i="23" s="1"/>
  <c r="BK17" i="23"/>
  <c r="P57" i="23" s="1"/>
  <c r="AC40" i="23"/>
  <c r="BH33" i="23"/>
  <c r="BI33" i="23"/>
  <c r="R40" i="23"/>
  <c r="V40" i="23"/>
  <c r="BI11" i="23"/>
  <c r="P40" i="23"/>
  <c r="BA40" i="23"/>
  <c r="BI14" i="23"/>
  <c r="BJ14" i="23"/>
  <c r="BJ17" i="23"/>
  <c r="BH21" i="23"/>
  <c r="BI22" i="23"/>
  <c r="BG22" i="23"/>
  <c r="O62" i="23" s="1"/>
  <c r="BF22" i="23"/>
  <c r="N62" i="23" s="1"/>
  <c r="BJ23" i="23"/>
  <c r="BG25" i="23"/>
  <c r="O65" i="23" s="1"/>
  <c r="BJ30" i="23"/>
  <c r="BI30" i="23"/>
  <c r="BG36" i="23"/>
  <c r="O76" i="23" s="1"/>
  <c r="BJ36" i="23"/>
  <c r="AI81" i="29"/>
  <c r="BK9" i="23"/>
  <c r="P49" i="23" s="1"/>
  <c r="AL40" i="23"/>
  <c r="BB40" i="23"/>
  <c r="BH11" i="23"/>
  <c r="BI12" i="23"/>
  <c r="BJ13" i="23"/>
  <c r="BJ15" i="23"/>
  <c r="BF15" i="23"/>
  <c r="N55" i="23" s="1"/>
  <c r="BG33" i="23"/>
  <c r="O73" i="23" s="1"/>
  <c r="BJ34" i="23"/>
  <c r="BG34" i="23"/>
  <c r="O74" i="23" s="1"/>
  <c r="BF36" i="23"/>
  <c r="N76" i="23" s="1"/>
  <c r="BH38" i="23"/>
  <c r="BF38" i="23"/>
  <c r="N78" i="23" s="1"/>
  <c r="BI38" i="23"/>
  <c r="BI29" i="23"/>
  <c r="Q78" i="31"/>
  <c r="S81" i="29"/>
  <c r="P78" i="31"/>
  <c r="AB81" i="29"/>
  <c r="O81" i="29"/>
  <c r="AF81" i="29"/>
  <c r="AH81" i="29"/>
  <c r="R81" i="29"/>
  <c r="Y81" i="29"/>
  <c r="X78" i="27"/>
  <c r="AE81" i="29"/>
  <c r="R78" i="31"/>
  <c r="N81" i="29"/>
  <c r="AE78" i="27"/>
  <c r="R78" i="27"/>
  <c r="S78" i="27"/>
  <c r="AB78" i="27"/>
  <c r="Q78" i="27"/>
  <c r="P78" i="27"/>
  <c r="L78" i="27"/>
  <c r="AD78" i="27"/>
  <c r="T78" i="27"/>
  <c r="AC78" i="27"/>
  <c r="W78" i="27"/>
  <c r="Z78" i="27"/>
  <c r="M78" i="27"/>
  <c r="V78" i="27"/>
  <c r="AA78" i="27"/>
  <c r="S78" i="33"/>
  <c r="U78" i="33"/>
  <c r="N78" i="33"/>
  <c r="W78" i="33"/>
  <c r="O78" i="33"/>
  <c r="R78" i="33"/>
  <c r="V78" i="33"/>
  <c r="V81" i="29"/>
  <c r="AG78" i="27"/>
  <c r="AH78" i="27"/>
  <c r="U78" i="27"/>
  <c r="AF78" i="27"/>
  <c r="AC81" i="29"/>
  <c r="P78" i="33"/>
  <c r="P81" i="29"/>
  <c r="X81" i="29"/>
  <c r="M78" i="33"/>
  <c r="N78" i="27"/>
  <c r="Q78" i="33"/>
  <c r="O78" i="27"/>
  <c r="M38" i="31"/>
  <c r="N38" i="31"/>
  <c r="L38" i="31"/>
  <c r="N78" i="31"/>
  <c r="M48" i="31"/>
  <c r="L78" i="31"/>
  <c r="L38" i="25"/>
  <c r="N38" i="22"/>
  <c r="Y78" i="27"/>
  <c r="L78" i="33"/>
  <c r="N40" i="23"/>
  <c r="T78" i="33"/>
  <c r="L38" i="22"/>
  <c r="L51" i="22"/>
  <c r="M38" i="22"/>
  <c r="L101" i="29" l="1"/>
  <c r="L140" i="29" s="1"/>
  <c r="K97" i="31"/>
  <c r="K135" i="31" s="1"/>
  <c r="N89" i="23"/>
  <c r="N103" i="23" s="1"/>
  <c r="N91" i="23"/>
  <c r="N105" i="23" s="1"/>
  <c r="P94" i="23"/>
  <c r="P108" i="23" s="1"/>
  <c r="L108" i="23"/>
  <c r="K91" i="31"/>
  <c r="K100" i="31"/>
  <c r="K138" i="31" s="1"/>
  <c r="K88" i="25"/>
  <c r="K99" i="25"/>
  <c r="O103" i="23"/>
  <c r="L103" i="23"/>
  <c r="P104" i="23"/>
  <c r="P89" i="23"/>
  <c r="P103" i="23" s="1"/>
  <c r="P93" i="23"/>
  <c r="P107" i="23" s="1"/>
  <c r="P91" i="23"/>
  <c r="P105" i="23" s="1"/>
  <c r="N93" i="23"/>
  <c r="N107" i="23" s="1"/>
  <c r="O91" i="23"/>
  <c r="O105" i="23" s="1"/>
  <c r="L93" i="23"/>
  <c r="L107" i="23" s="1"/>
  <c r="N90" i="23"/>
  <c r="N104" i="23" s="1"/>
  <c r="N94" i="23"/>
  <c r="N108" i="23" s="1"/>
  <c r="O90" i="23"/>
  <c r="O104" i="23" s="1"/>
  <c r="L91" i="23"/>
  <c r="L105" i="23" s="1"/>
  <c r="O92" i="23"/>
  <c r="O106" i="23" s="1"/>
  <c r="P92" i="23"/>
  <c r="P106" i="23" s="1"/>
  <c r="N92" i="23"/>
  <c r="N106" i="23" s="1"/>
  <c r="L92" i="23"/>
  <c r="L106" i="23" s="1"/>
  <c r="N91" i="29"/>
  <c r="N130" i="29" s="1"/>
  <c r="K112" i="25"/>
  <c r="I112" i="25"/>
  <c r="AB115" i="29"/>
  <c r="AB154" i="29" s="1"/>
  <c r="I115" i="29"/>
  <c r="I154" i="29" s="1"/>
  <c r="K115" i="29"/>
  <c r="K154" i="29" s="1"/>
  <c r="AF118" i="29"/>
  <c r="AF157" i="29" s="1"/>
  <c r="I118" i="29"/>
  <c r="I157" i="29" s="1"/>
  <c r="K118" i="29"/>
  <c r="K157" i="29" s="1"/>
  <c r="N114" i="29"/>
  <c r="N153" i="29" s="1"/>
  <c r="I114" i="29"/>
  <c r="I153" i="29" s="1"/>
  <c r="K114" i="29"/>
  <c r="K153" i="29" s="1"/>
  <c r="AD116" i="29"/>
  <c r="AD155" i="29" s="1"/>
  <c r="I116" i="29"/>
  <c r="I155" i="29" s="1"/>
  <c r="K116" i="29"/>
  <c r="K155" i="29" s="1"/>
  <c r="J110" i="31"/>
  <c r="J148" i="31" s="1"/>
  <c r="I110" i="31"/>
  <c r="I148" i="31" s="1"/>
  <c r="K110" i="31"/>
  <c r="K148" i="31" s="1"/>
  <c r="J111" i="31"/>
  <c r="J149" i="31" s="1"/>
  <c r="I111" i="31"/>
  <c r="I149" i="31" s="1"/>
  <c r="K111" i="31"/>
  <c r="K149" i="31" s="1"/>
  <c r="J109" i="31"/>
  <c r="J147" i="31" s="1"/>
  <c r="I109" i="31"/>
  <c r="I147" i="31" s="1"/>
  <c r="K109" i="31"/>
  <c r="K147" i="31" s="1"/>
  <c r="J108" i="31"/>
  <c r="J146" i="31" s="1"/>
  <c r="I108" i="31"/>
  <c r="I146" i="31" s="1"/>
  <c r="K108" i="31"/>
  <c r="K146" i="31" s="1"/>
  <c r="L115" i="33"/>
  <c r="L153" i="33" s="1"/>
  <c r="K115" i="33"/>
  <c r="K153" i="33" s="1"/>
  <c r="I115" i="33"/>
  <c r="I153" i="33" s="1"/>
  <c r="O111" i="33"/>
  <c r="O149" i="33" s="1"/>
  <c r="K111" i="33"/>
  <c r="K149" i="33" s="1"/>
  <c r="I111" i="33"/>
  <c r="I149" i="33" s="1"/>
  <c r="T112" i="33"/>
  <c r="T150" i="33" s="1"/>
  <c r="K112" i="33"/>
  <c r="K150" i="33" s="1"/>
  <c r="I112" i="33"/>
  <c r="I150" i="33" s="1"/>
  <c r="U108" i="33"/>
  <c r="U146" i="33" s="1"/>
  <c r="K108" i="33"/>
  <c r="K146" i="33" s="1"/>
  <c r="I108" i="33"/>
  <c r="I146" i="33" s="1"/>
  <c r="I109" i="29"/>
  <c r="I148" i="29" s="1"/>
  <c r="P95" i="29"/>
  <c r="P134" i="29" s="1"/>
  <c r="Z96" i="29"/>
  <c r="Z135" i="29" s="1"/>
  <c r="AC118" i="29"/>
  <c r="AC157" i="29" s="1"/>
  <c r="Q110" i="31"/>
  <c r="Q148" i="31" s="1"/>
  <c r="K109" i="25"/>
  <c r="I109" i="25"/>
  <c r="K111" i="25"/>
  <c r="I111" i="25"/>
  <c r="K113" i="25"/>
  <c r="I113" i="25"/>
  <c r="AE119" i="29"/>
  <c r="AE158" i="29" s="1"/>
  <c r="I119" i="29"/>
  <c r="I158" i="29" s="1"/>
  <c r="K119" i="29"/>
  <c r="K158" i="29" s="1"/>
  <c r="AA112" i="29"/>
  <c r="AA151" i="29" s="1"/>
  <c r="I112" i="29"/>
  <c r="I151" i="29" s="1"/>
  <c r="K112" i="29"/>
  <c r="K151" i="29" s="1"/>
  <c r="AC117" i="29"/>
  <c r="AC156" i="29" s="1"/>
  <c r="I117" i="29"/>
  <c r="I156" i="29" s="1"/>
  <c r="K117" i="29"/>
  <c r="K156" i="29" s="1"/>
  <c r="I113" i="29"/>
  <c r="I152" i="29" s="1"/>
  <c r="K113" i="29"/>
  <c r="K152" i="29" s="1"/>
  <c r="I113" i="31"/>
  <c r="I151" i="31" s="1"/>
  <c r="K113" i="31"/>
  <c r="K151" i="31" s="1"/>
  <c r="J112" i="31"/>
  <c r="J150" i="31" s="1"/>
  <c r="I112" i="31"/>
  <c r="I150" i="31" s="1"/>
  <c r="K112" i="31"/>
  <c r="K150" i="31" s="1"/>
  <c r="I115" i="31"/>
  <c r="I153" i="31" s="1"/>
  <c r="K115" i="31"/>
  <c r="K153" i="31" s="1"/>
  <c r="J114" i="31"/>
  <c r="J152" i="31" s="1"/>
  <c r="I114" i="31"/>
  <c r="I152" i="31" s="1"/>
  <c r="K114" i="31"/>
  <c r="K152" i="31" s="1"/>
  <c r="P113" i="33"/>
  <c r="P151" i="33" s="1"/>
  <c r="K113" i="33"/>
  <c r="K151" i="33" s="1"/>
  <c r="I113" i="33"/>
  <c r="I151" i="33" s="1"/>
  <c r="N109" i="33"/>
  <c r="N147" i="33" s="1"/>
  <c r="K109" i="33"/>
  <c r="K147" i="33" s="1"/>
  <c r="I109" i="33"/>
  <c r="I147" i="33" s="1"/>
  <c r="J114" i="33"/>
  <c r="J152" i="33" s="1"/>
  <c r="K114" i="33"/>
  <c r="K152" i="33" s="1"/>
  <c r="I114" i="33"/>
  <c r="I152" i="33" s="1"/>
  <c r="W110" i="33"/>
  <c r="W148" i="33" s="1"/>
  <c r="K110" i="33"/>
  <c r="K148" i="33" s="1"/>
  <c r="I110" i="33"/>
  <c r="I148" i="33" s="1"/>
  <c r="I97" i="22"/>
  <c r="K96" i="22"/>
  <c r="I96" i="22"/>
  <c r="L91" i="22"/>
  <c r="K94" i="22"/>
  <c r="I94" i="22"/>
  <c r="I88" i="22"/>
  <c r="I103" i="22"/>
  <c r="K100" i="22"/>
  <c r="K92" i="22"/>
  <c r="K98" i="22"/>
  <c r="K105" i="22"/>
  <c r="K95" i="22"/>
  <c r="I95" i="22"/>
  <c r="K87" i="22"/>
  <c r="I87" i="22"/>
  <c r="K102" i="22"/>
  <c r="K90" i="22"/>
  <c r="I90" i="22"/>
  <c r="K93" i="22"/>
  <c r="I106" i="22"/>
  <c r="I98" i="22"/>
  <c r="I93" i="22"/>
  <c r="I92" i="22"/>
  <c r="I99" i="22"/>
  <c r="I89" i="22"/>
  <c r="K96" i="25"/>
  <c r="I96" i="25"/>
  <c r="K107" i="25"/>
  <c r="I107" i="25"/>
  <c r="K91" i="25"/>
  <c r="I91" i="25"/>
  <c r="I88" i="25"/>
  <c r="K108" i="25"/>
  <c r="K98" i="25"/>
  <c r="K102" i="25"/>
  <c r="I98" i="25"/>
  <c r="I99" i="25"/>
  <c r="K94" i="25"/>
  <c r="I94" i="25"/>
  <c r="K102" i="29"/>
  <c r="K141" i="29" s="1"/>
  <c r="J92" i="29"/>
  <c r="J131" i="29" s="1"/>
  <c r="K92" i="29"/>
  <c r="K131" i="29" s="1"/>
  <c r="AC108" i="29"/>
  <c r="AC147" i="29" s="1"/>
  <c r="K108" i="29"/>
  <c r="K147" i="29" s="1"/>
  <c r="M101" i="29"/>
  <c r="M140" i="29" s="1"/>
  <c r="K101" i="29"/>
  <c r="K140" i="29" s="1"/>
  <c r="AC93" i="29"/>
  <c r="AC132" i="29" s="1"/>
  <c r="I93" i="29"/>
  <c r="I132" i="29" s="1"/>
  <c r="K93" i="29"/>
  <c r="K132" i="29" s="1"/>
  <c r="U104" i="29"/>
  <c r="U143" i="29" s="1"/>
  <c r="K104" i="29"/>
  <c r="K143" i="29" s="1"/>
  <c r="AE96" i="29"/>
  <c r="AE135" i="29" s="1"/>
  <c r="K96" i="29"/>
  <c r="S107" i="29"/>
  <c r="S146" i="29" s="1"/>
  <c r="K107" i="29"/>
  <c r="K146" i="29" s="1"/>
  <c r="AA99" i="29"/>
  <c r="AA138" i="29" s="1"/>
  <c r="I99" i="29"/>
  <c r="I138" i="29" s="1"/>
  <c r="K99" i="29"/>
  <c r="K138" i="29" s="1"/>
  <c r="AC109" i="29"/>
  <c r="AC148" i="29" s="1"/>
  <c r="K109" i="29"/>
  <c r="K148" i="29" s="1"/>
  <c r="U98" i="29"/>
  <c r="U137" i="29" s="1"/>
  <c r="I98" i="29"/>
  <c r="I137" i="29" s="1"/>
  <c r="K98" i="29"/>
  <c r="K137" i="29" s="1"/>
  <c r="AG91" i="29"/>
  <c r="AG130" i="29" s="1"/>
  <c r="K91" i="29"/>
  <c r="K130" i="29" s="1"/>
  <c r="I96" i="29"/>
  <c r="I135" i="29" s="1"/>
  <c r="I107" i="29"/>
  <c r="I146" i="29" s="1"/>
  <c r="I102" i="29"/>
  <c r="I141" i="29" s="1"/>
  <c r="K135" i="29"/>
  <c r="M105" i="29"/>
  <c r="M144" i="29" s="1"/>
  <c r="K105" i="29"/>
  <c r="K144" i="29" s="1"/>
  <c r="X97" i="29"/>
  <c r="X136" i="29" s="1"/>
  <c r="I97" i="29"/>
  <c r="I136" i="29" s="1"/>
  <c r="K97" i="29"/>
  <c r="K136" i="29" s="1"/>
  <c r="AD90" i="29"/>
  <c r="AD129" i="29" s="1"/>
  <c r="I90" i="29"/>
  <c r="I129" i="29" s="1"/>
  <c r="K90" i="29"/>
  <c r="K129" i="29" s="1"/>
  <c r="T111" i="29"/>
  <c r="T150" i="29" s="1"/>
  <c r="K111" i="29"/>
  <c r="K150" i="29" s="1"/>
  <c r="T100" i="29"/>
  <c r="T139" i="29" s="1"/>
  <c r="K100" i="29"/>
  <c r="K139" i="29" s="1"/>
  <c r="X110" i="29"/>
  <c r="X149" i="29" s="1"/>
  <c r="I110" i="29"/>
  <c r="I149" i="29" s="1"/>
  <c r="K110" i="29"/>
  <c r="K149" i="29" s="1"/>
  <c r="X103" i="29"/>
  <c r="X142" i="29" s="1"/>
  <c r="K103" i="29"/>
  <c r="K142" i="29" s="1"/>
  <c r="T95" i="29"/>
  <c r="T134" i="29" s="1"/>
  <c r="K95" i="29"/>
  <c r="K134" i="29" s="1"/>
  <c r="AJ106" i="29"/>
  <c r="AJ145" i="29" s="1"/>
  <c r="K106" i="29"/>
  <c r="K145" i="29" s="1"/>
  <c r="N94" i="29"/>
  <c r="N133" i="29" s="1"/>
  <c r="I94" i="29"/>
  <c r="I133" i="29" s="1"/>
  <c r="K94" i="29"/>
  <c r="K133" i="29" s="1"/>
  <c r="I104" i="29"/>
  <c r="I143" i="29" s="1"/>
  <c r="I111" i="29"/>
  <c r="I150" i="29" s="1"/>
  <c r="I103" i="29"/>
  <c r="I142" i="29" s="1"/>
  <c r="I108" i="29"/>
  <c r="I147" i="29" s="1"/>
  <c r="I106" i="31"/>
  <c r="I144" i="31" s="1"/>
  <c r="K106" i="31"/>
  <c r="K144" i="31" s="1"/>
  <c r="L98" i="31"/>
  <c r="L136" i="31" s="1"/>
  <c r="K98" i="31"/>
  <c r="K136" i="31" s="1"/>
  <c r="I98" i="31"/>
  <c r="I136" i="31" s="1"/>
  <c r="K129" i="31"/>
  <c r="I97" i="31"/>
  <c r="I135" i="31" s="1"/>
  <c r="J102" i="31"/>
  <c r="J140" i="31" s="1"/>
  <c r="K102" i="31"/>
  <c r="K140" i="31" s="1"/>
  <c r="J95" i="31"/>
  <c r="J133" i="31" s="1"/>
  <c r="I95" i="31"/>
  <c r="I133" i="31" s="1"/>
  <c r="K95" i="31"/>
  <c r="K133" i="31" s="1"/>
  <c r="L93" i="31"/>
  <c r="L131" i="31" s="1"/>
  <c r="I93" i="31"/>
  <c r="I131" i="31" s="1"/>
  <c r="K93" i="31"/>
  <c r="K131" i="31" s="1"/>
  <c r="J107" i="31"/>
  <c r="J145" i="31" s="1"/>
  <c r="K107" i="31"/>
  <c r="K145" i="31" s="1"/>
  <c r="J92" i="31"/>
  <c r="J130" i="31" s="1"/>
  <c r="K92" i="31"/>
  <c r="K130" i="31" s="1"/>
  <c r="Q101" i="31"/>
  <c r="Q139" i="31" s="1"/>
  <c r="K101" i="31"/>
  <c r="K139" i="31" s="1"/>
  <c r="J94" i="31"/>
  <c r="J132" i="31" s="1"/>
  <c r="K94" i="31"/>
  <c r="K132" i="31" s="1"/>
  <c r="I94" i="31"/>
  <c r="I132" i="31" s="1"/>
  <c r="K87" i="31"/>
  <c r="K125" i="31" s="1"/>
  <c r="K86" i="31"/>
  <c r="K124" i="31" s="1"/>
  <c r="I86" i="31"/>
  <c r="I124" i="31" s="1"/>
  <c r="J103" i="31"/>
  <c r="J141" i="31" s="1"/>
  <c r="K103" i="31"/>
  <c r="K141" i="31" s="1"/>
  <c r="I103" i="31"/>
  <c r="I141" i="31" s="1"/>
  <c r="I91" i="31"/>
  <c r="I129" i="31" s="1"/>
  <c r="I100" i="31"/>
  <c r="I138" i="31" s="1"/>
  <c r="J88" i="31"/>
  <c r="J126" i="31" s="1"/>
  <c r="K88" i="31"/>
  <c r="K126" i="31" s="1"/>
  <c r="J99" i="31"/>
  <c r="J137" i="31" s="1"/>
  <c r="K99" i="31"/>
  <c r="K137" i="31" s="1"/>
  <c r="R104" i="31"/>
  <c r="R142" i="31" s="1"/>
  <c r="K104" i="31"/>
  <c r="K142" i="31" s="1"/>
  <c r="S89" i="31"/>
  <c r="S127" i="31" s="1"/>
  <c r="I89" i="31"/>
  <c r="I127" i="31" s="1"/>
  <c r="K89" i="31"/>
  <c r="K127" i="31" s="1"/>
  <c r="P105" i="31"/>
  <c r="P143" i="31" s="1"/>
  <c r="K105" i="31"/>
  <c r="K143" i="31" s="1"/>
  <c r="S90" i="31"/>
  <c r="S128" i="31" s="1"/>
  <c r="I90" i="31"/>
  <c r="I128" i="31" s="1"/>
  <c r="K90" i="31"/>
  <c r="K128" i="31" s="1"/>
  <c r="O96" i="31"/>
  <c r="O134" i="31" s="1"/>
  <c r="K96" i="31"/>
  <c r="K134" i="31" s="1"/>
  <c r="I105" i="31"/>
  <c r="I143" i="31" s="1"/>
  <c r="I101" i="31"/>
  <c r="I139" i="31" s="1"/>
  <c r="I87" i="31"/>
  <c r="I125" i="31" s="1"/>
  <c r="I96" i="31"/>
  <c r="I134" i="31" s="1"/>
  <c r="U105" i="33"/>
  <c r="U143" i="33" s="1"/>
  <c r="K105" i="33"/>
  <c r="L101" i="33"/>
  <c r="L139" i="33" s="1"/>
  <c r="K101" i="33"/>
  <c r="K139" i="33" s="1"/>
  <c r="O97" i="33"/>
  <c r="O135" i="33" s="1"/>
  <c r="K97" i="33"/>
  <c r="K135" i="33" s="1"/>
  <c r="T93" i="33"/>
  <c r="T131" i="33" s="1"/>
  <c r="K93" i="33"/>
  <c r="K131" i="33" s="1"/>
  <c r="I93" i="33"/>
  <c r="I131" i="33" s="1"/>
  <c r="S89" i="33"/>
  <c r="S127" i="33" s="1"/>
  <c r="K89" i="33"/>
  <c r="I89" i="33"/>
  <c r="I127" i="33" s="1"/>
  <c r="S106" i="33"/>
  <c r="S144" i="33" s="1"/>
  <c r="K106" i="33"/>
  <c r="K144" i="33" s="1"/>
  <c r="I106" i="33"/>
  <c r="I144" i="33" s="1"/>
  <c r="L102" i="33"/>
  <c r="L140" i="33" s="1"/>
  <c r="K102" i="33"/>
  <c r="K140" i="33" s="1"/>
  <c r="P94" i="33"/>
  <c r="P132" i="33" s="1"/>
  <c r="I94" i="33"/>
  <c r="I132" i="33" s="1"/>
  <c r="K94" i="33"/>
  <c r="K132" i="33" s="1"/>
  <c r="P90" i="33"/>
  <c r="P128" i="33" s="1"/>
  <c r="K90" i="33"/>
  <c r="K128" i="33" s="1"/>
  <c r="I90" i="33"/>
  <c r="I128" i="33" s="1"/>
  <c r="I102" i="33"/>
  <c r="I140" i="33" s="1"/>
  <c r="I97" i="33"/>
  <c r="I135" i="33" s="1"/>
  <c r="K143" i="33"/>
  <c r="K127" i="33"/>
  <c r="I101" i="33"/>
  <c r="I139" i="33" s="1"/>
  <c r="Q88" i="33"/>
  <c r="Q126" i="33" s="1"/>
  <c r="K88" i="33"/>
  <c r="T107" i="33"/>
  <c r="T145" i="33" s="1"/>
  <c r="K107" i="33"/>
  <c r="K145" i="33" s="1"/>
  <c r="Q103" i="33"/>
  <c r="Q141" i="33" s="1"/>
  <c r="K103" i="33"/>
  <c r="K141" i="33" s="1"/>
  <c r="V99" i="33"/>
  <c r="V137" i="33" s="1"/>
  <c r="K99" i="33"/>
  <c r="K137" i="33" s="1"/>
  <c r="R95" i="33"/>
  <c r="R133" i="33" s="1"/>
  <c r="I95" i="33"/>
  <c r="I133" i="33" s="1"/>
  <c r="K95" i="33"/>
  <c r="K133" i="33" s="1"/>
  <c r="M91" i="33"/>
  <c r="M129" i="33" s="1"/>
  <c r="K91" i="33"/>
  <c r="K129" i="33" s="1"/>
  <c r="S86" i="33"/>
  <c r="S124" i="33" s="1"/>
  <c r="K86" i="33"/>
  <c r="K124" i="33" s="1"/>
  <c r="I86" i="33"/>
  <c r="I124" i="33" s="1"/>
  <c r="P104" i="33"/>
  <c r="P142" i="33" s="1"/>
  <c r="K104" i="33"/>
  <c r="K142" i="33" s="1"/>
  <c r="M100" i="33"/>
  <c r="M138" i="33" s="1"/>
  <c r="K100" i="33"/>
  <c r="K138" i="33" s="1"/>
  <c r="V96" i="33"/>
  <c r="V134" i="33" s="1"/>
  <c r="K96" i="33"/>
  <c r="K134" i="33" s="1"/>
  <c r="P92" i="33"/>
  <c r="P130" i="33" s="1"/>
  <c r="K92" i="33"/>
  <c r="K130" i="33" s="1"/>
  <c r="N87" i="33"/>
  <c r="N125" i="33" s="1"/>
  <c r="K87" i="33"/>
  <c r="K125" i="33" s="1"/>
  <c r="I104" i="33"/>
  <c r="I142" i="33" s="1"/>
  <c r="I92" i="33"/>
  <c r="I130" i="33" s="1"/>
  <c r="I105" i="33"/>
  <c r="I143" i="33" s="1"/>
  <c r="I91" i="33"/>
  <c r="I129" i="33" s="1"/>
  <c r="S94" i="33"/>
  <c r="S132" i="33" s="1"/>
  <c r="R105" i="33"/>
  <c r="R143" i="33" s="1"/>
  <c r="L97" i="33"/>
  <c r="L135" i="33" s="1"/>
  <c r="K126" i="33"/>
  <c r="I88" i="33"/>
  <c r="I126" i="33" s="1"/>
  <c r="I99" i="33"/>
  <c r="I137" i="33" s="1"/>
  <c r="I87" i="33"/>
  <c r="I125" i="33" s="1"/>
  <c r="N98" i="33"/>
  <c r="N136" i="33" s="1"/>
  <c r="K98" i="33"/>
  <c r="K136" i="33" s="1"/>
  <c r="L114" i="33"/>
  <c r="L152" i="33" s="1"/>
  <c r="W104" i="33"/>
  <c r="W142" i="33" s="1"/>
  <c r="M97" i="29"/>
  <c r="M136" i="29" s="1"/>
  <c r="X96" i="29"/>
  <c r="X135" i="29" s="1"/>
  <c r="AD98" i="29"/>
  <c r="AD137" i="29" s="1"/>
  <c r="P96" i="27"/>
  <c r="P134" i="27" s="1"/>
  <c r="O103" i="33"/>
  <c r="O141" i="33" s="1"/>
  <c r="W96" i="29"/>
  <c r="W135" i="29" s="1"/>
  <c r="AB91" i="29"/>
  <c r="AB130" i="29" s="1"/>
  <c r="T119" i="29"/>
  <c r="T158" i="29" s="1"/>
  <c r="N99" i="31"/>
  <c r="N137" i="31" s="1"/>
  <c r="R112" i="22"/>
  <c r="AF112" i="29"/>
  <c r="AF151" i="29" s="1"/>
  <c r="L86" i="33"/>
  <c r="L124" i="33" s="1"/>
  <c r="U102" i="33"/>
  <c r="U140" i="33" s="1"/>
  <c r="N92" i="33"/>
  <c r="N130" i="33" s="1"/>
  <c r="O87" i="33"/>
  <c r="O125" i="33" s="1"/>
  <c r="Q96" i="33"/>
  <c r="Q134" i="33" s="1"/>
  <c r="M90" i="33"/>
  <c r="M128" i="33" s="1"/>
  <c r="P118" i="29"/>
  <c r="P157" i="29" s="1"/>
  <c r="P105" i="29"/>
  <c r="P144" i="29" s="1"/>
  <c r="Y115" i="29"/>
  <c r="Y154" i="29" s="1"/>
  <c r="N108" i="29"/>
  <c r="N147" i="29" s="1"/>
  <c r="P109" i="29"/>
  <c r="P148" i="29" s="1"/>
  <c r="R106" i="29"/>
  <c r="R145" i="29" s="1"/>
  <c r="AH105" i="29"/>
  <c r="AH144" i="29" s="1"/>
  <c r="Q90" i="27"/>
  <c r="Q128" i="27" s="1"/>
  <c r="T103" i="27"/>
  <c r="T141" i="27" s="1"/>
  <c r="W92" i="33"/>
  <c r="W130" i="33" s="1"/>
  <c r="T94" i="33"/>
  <c r="T132" i="33" s="1"/>
  <c r="L95" i="33"/>
  <c r="L133" i="33" s="1"/>
  <c r="O119" i="29"/>
  <c r="O158" i="29" s="1"/>
  <c r="N100" i="29"/>
  <c r="N139" i="29" s="1"/>
  <c r="T97" i="29"/>
  <c r="T136" i="29" s="1"/>
  <c r="S110" i="29"/>
  <c r="S149" i="29" s="1"/>
  <c r="AC112" i="29"/>
  <c r="AC151" i="29" s="1"/>
  <c r="T91" i="29"/>
  <c r="T130" i="29" s="1"/>
  <c r="L98" i="25"/>
  <c r="S119" i="29"/>
  <c r="S158" i="29" s="1"/>
  <c r="Q92" i="27"/>
  <c r="Q130" i="27" s="1"/>
  <c r="L91" i="33"/>
  <c r="L129" i="33" s="1"/>
  <c r="V87" i="33"/>
  <c r="V125" i="33" s="1"/>
  <c r="W105" i="33"/>
  <c r="W143" i="33" s="1"/>
  <c r="V91" i="33"/>
  <c r="V129" i="33" s="1"/>
  <c r="W100" i="33"/>
  <c r="W138" i="33" s="1"/>
  <c r="S87" i="33"/>
  <c r="S125" i="33" s="1"/>
  <c r="M86" i="33"/>
  <c r="M124" i="33" s="1"/>
  <c r="V108" i="29"/>
  <c r="V147" i="29" s="1"/>
  <c r="O109" i="29"/>
  <c r="O148" i="29" s="1"/>
  <c r="Z99" i="29"/>
  <c r="Z138" i="29" s="1"/>
  <c r="AA111" i="29"/>
  <c r="AA150" i="29" s="1"/>
  <c r="Y107" i="29"/>
  <c r="Y146" i="29" s="1"/>
  <c r="W93" i="29"/>
  <c r="W132" i="29" s="1"/>
  <c r="M104" i="29"/>
  <c r="M143" i="29" s="1"/>
  <c r="AH99" i="29"/>
  <c r="AH138" i="29" s="1"/>
  <c r="AA90" i="29"/>
  <c r="AA129" i="29" s="1"/>
  <c r="P99" i="29"/>
  <c r="P138" i="29" s="1"/>
  <c r="AG109" i="29"/>
  <c r="AG148" i="29" s="1"/>
  <c r="AG100" i="29"/>
  <c r="AG139" i="29" s="1"/>
  <c r="AK90" i="29"/>
  <c r="AK129" i="29" s="1"/>
  <c r="M112" i="29"/>
  <c r="M151" i="29" s="1"/>
  <c r="AB105" i="29"/>
  <c r="AB144" i="29" s="1"/>
  <c r="AJ118" i="29"/>
  <c r="AJ157" i="29" s="1"/>
  <c r="AB98" i="29"/>
  <c r="AB137" i="29" s="1"/>
  <c r="AI98" i="29"/>
  <c r="AI137" i="29" s="1"/>
  <c r="M99" i="31"/>
  <c r="M137" i="31" s="1"/>
  <c r="S104" i="31"/>
  <c r="S142" i="31" s="1"/>
  <c r="AL112" i="29"/>
  <c r="AL151" i="29" s="1"/>
  <c r="S108" i="31"/>
  <c r="S146" i="31" s="1"/>
  <c r="J104" i="29"/>
  <c r="J143" i="29" s="1"/>
  <c r="W96" i="27"/>
  <c r="W134" i="27" s="1"/>
  <c r="AF106" i="27"/>
  <c r="AF144" i="27" s="1"/>
  <c r="Z107" i="27"/>
  <c r="Z145" i="27" s="1"/>
  <c r="X101" i="27"/>
  <c r="X139" i="27" s="1"/>
  <c r="Y114" i="27"/>
  <c r="Y152" i="27" s="1"/>
  <c r="V97" i="33"/>
  <c r="V135" i="33" s="1"/>
  <c r="L96" i="33"/>
  <c r="L134" i="33" s="1"/>
  <c r="W98" i="33"/>
  <c r="W136" i="33" s="1"/>
  <c r="T100" i="33"/>
  <c r="T138" i="33" s="1"/>
  <c r="R102" i="33"/>
  <c r="R140" i="33" s="1"/>
  <c r="Q94" i="33"/>
  <c r="Q132" i="33" s="1"/>
  <c r="U115" i="33"/>
  <c r="U153" i="33" s="1"/>
  <c r="V95" i="33"/>
  <c r="V133" i="33" s="1"/>
  <c r="AG116" i="29"/>
  <c r="AG155" i="29" s="1"/>
  <c r="AH108" i="29"/>
  <c r="AH147" i="29" s="1"/>
  <c r="W108" i="29"/>
  <c r="W147" i="29" s="1"/>
  <c r="Z106" i="29"/>
  <c r="Z145" i="29" s="1"/>
  <c r="AE90" i="29"/>
  <c r="AE129" i="29" s="1"/>
  <c r="U100" i="29"/>
  <c r="U139" i="29" s="1"/>
  <c r="O91" i="29"/>
  <c r="O130" i="29" s="1"/>
  <c r="AB93" i="29"/>
  <c r="AB132" i="29" s="1"/>
  <c r="V107" i="29"/>
  <c r="V146" i="29" s="1"/>
  <c r="V109" i="29"/>
  <c r="V148" i="29" s="1"/>
  <c r="X98" i="29"/>
  <c r="X137" i="29" s="1"/>
  <c r="W91" i="29"/>
  <c r="W130" i="29" s="1"/>
  <c r="S114" i="29"/>
  <c r="S153" i="29" s="1"/>
  <c r="P98" i="29"/>
  <c r="P137" i="29" s="1"/>
  <c r="AE111" i="29"/>
  <c r="AE150" i="29" s="1"/>
  <c r="N102" i="31"/>
  <c r="N140" i="31" s="1"/>
  <c r="X100" i="29"/>
  <c r="X139" i="29" s="1"/>
  <c r="P114" i="22"/>
  <c r="P116" i="29"/>
  <c r="P155" i="29" s="1"/>
  <c r="R104" i="27"/>
  <c r="R142" i="27" s="1"/>
  <c r="V108" i="27"/>
  <c r="V146" i="27" s="1"/>
  <c r="Z91" i="27"/>
  <c r="Z129" i="27" s="1"/>
  <c r="M88" i="25"/>
  <c r="T103" i="29"/>
  <c r="T142" i="29" s="1"/>
  <c r="T102" i="33"/>
  <c r="T140" i="33" s="1"/>
  <c r="Q102" i="33"/>
  <c r="Q140" i="33" s="1"/>
  <c r="Q105" i="33"/>
  <c r="Q143" i="33" s="1"/>
  <c r="AF119" i="29"/>
  <c r="AF158" i="29" s="1"/>
  <c r="AJ114" i="29"/>
  <c r="AJ153" i="29" s="1"/>
  <c r="M111" i="29"/>
  <c r="M150" i="29" s="1"/>
  <c r="AD111" i="29"/>
  <c r="AD150" i="29" s="1"/>
  <c r="W104" i="29"/>
  <c r="W143" i="29" s="1"/>
  <c r="AH118" i="29"/>
  <c r="AH157" i="29" s="1"/>
  <c r="Y91" i="29"/>
  <c r="Y130" i="29" s="1"/>
  <c r="AF93" i="29"/>
  <c r="AF132" i="29" s="1"/>
  <c r="S93" i="29"/>
  <c r="S132" i="29" s="1"/>
  <c r="O90" i="29"/>
  <c r="O129" i="29" s="1"/>
  <c r="AF96" i="29"/>
  <c r="AF135" i="29" s="1"/>
  <c r="AI90" i="29"/>
  <c r="AI129" i="29" s="1"/>
  <c r="P107" i="29"/>
  <c r="P146" i="29" s="1"/>
  <c r="U91" i="29"/>
  <c r="U130" i="29" s="1"/>
  <c r="V100" i="29"/>
  <c r="V139" i="29" s="1"/>
  <c r="AG105" i="29"/>
  <c r="AG144" i="29" s="1"/>
  <c r="AB107" i="29"/>
  <c r="AB146" i="29" s="1"/>
  <c r="Y111" i="29"/>
  <c r="Y150" i="29" s="1"/>
  <c r="P111" i="29"/>
  <c r="P150" i="29" s="1"/>
  <c r="AJ92" i="29"/>
  <c r="AJ131" i="29" s="1"/>
  <c r="P100" i="29"/>
  <c r="P139" i="29" s="1"/>
  <c r="N115" i="29"/>
  <c r="N154" i="29" s="1"/>
  <c r="AC114" i="29"/>
  <c r="AC153" i="29" s="1"/>
  <c r="Z118" i="29"/>
  <c r="Z157" i="29" s="1"/>
  <c r="J107" i="22"/>
  <c r="R92" i="31"/>
  <c r="R130" i="31" s="1"/>
  <c r="M105" i="31"/>
  <c r="M143" i="31" s="1"/>
  <c r="Z97" i="29"/>
  <c r="Z136" i="29" s="1"/>
  <c r="S97" i="29"/>
  <c r="S136" i="29" s="1"/>
  <c r="J97" i="25"/>
  <c r="L111" i="22"/>
  <c r="L114" i="25"/>
  <c r="M113" i="25"/>
  <c r="L98" i="29"/>
  <c r="L137" i="29" s="1"/>
  <c r="AD97" i="29"/>
  <c r="AD136" i="29" s="1"/>
  <c r="N90" i="27"/>
  <c r="N128" i="27" s="1"/>
  <c r="S96" i="27"/>
  <c r="S134" i="27" s="1"/>
  <c r="M106" i="27"/>
  <c r="M144" i="27" s="1"/>
  <c r="M101" i="27"/>
  <c r="M139" i="27" s="1"/>
  <c r="P88" i="31"/>
  <c r="P126" i="31" s="1"/>
  <c r="T86" i="33"/>
  <c r="T124" i="33" s="1"/>
  <c r="S101" i="33"/>
  <c r="S139" i="33" s="1"/>
  <c r="L105" i="33"/>
  <c r="L143" i="33" s="1"/>
  <c r="N113" i="33"/>
  <c r="N151" i="33" s="1"/>
  <c r="V92" i="33"/>
  <c r="V130" i="33" s="1"/>
  <c r="P98" i="33"/>
  <c r="P136" i="33" s="1"/>
  <c r="W91" i="33"/>
  <c r="W129" i="33" s="1"/>
  <c r="M107" i="33"/>
  <c r="M145" i="33" s="1"/>
  <c r="J101" i="33"/>
  <c r="J139" i="33" s="1"/>
  <c r="N93" i="33"/>
  <c r="N131" i="33" s="1"/>
  <c r="W86" i="33"/>
  <c r="W124" i="33" s="1"/>
  <c r="V106" i="33"/>
  <c r="V144" i="33" s="1"/>
  <c r="T104" i="33"/>
  <c r="T142" i="33" s="1"/>
  <c r="V86" i="33"/>
  <c r="V124" i="33" s="1"/>
  <c r="W118" i="29"/>
  <c r="W157" i="29" s="1"/>
  <c r="N104" i="29"/>
  <c r="N143" i="29" s="1"/>
  <c r="Q108" i="29"/>
  <c r="Q147" i="29" s="1"/>
  <c r="AF107" i="29"/>
  <c r="AF146" i="29" s="1"/>
  <c r="N97" i="29"/>
  <c r="N136" i="29" s="1"/>
  <c r="Y105" i="29"/>
  <c r="Y144" i="29" s="1"/>
  <c r="R107" i="29"/>
  <c r="R146" i="29" s="1"/>
  <c r="AF106" i="29"/>
  <c r="AF145" i="29" s="1"/>
  <c r="T99" i="29"/>
  <c r="T138" i="29" s="1"/>
  <c r="AH91" i="29"/>
  <c r="AH130" i="29" s="1"/>
  <c r="S90" i="29"/>
  <c r="S129" i="29" s="1"/>
  <c r="P97" i="29"/>
  <c r="P136" i="29" s="1"/>
  <c r="V97" i="29"/>
  <c r="V136" i="29" s="1"/>
  <c r="V99" i="29"/>
  <c r="V138" i="29" s="1"/>
  <c r="AD107" i="29"/>
  <c r="AD146" i="29" s="1"/>
  <c r="X99" i="29"/>
  <c r="X138" i="29" s="1"/>
  <c r="Y116" i="29"/>
  <c r="Y155" i="29" s="1"/>
  <c r="Y101" i="29"/>
  <c r="Y140" i="29" s="1"/>
  <c r="X111" i="29"/>
  <c r="X150" i="29" s="1"/>
  <c r="AG118" i="29"/>
  <c r="AG157" i="29" s="1"/>
  <c r="J91" i="29"/>
  <c r="J130" i="29" s="1"/>
  <c r="J107" i="29"/>
  <c r="J146" i="29" s="1"/>
  <c r="AH101" i="29"/>
  <c r="AH140" i="29" s="1"/>
  <c r="L108" i="25"/>
  <c r="L94" i="25"/>
  <c r="T93" i="29"/>
  <c r="T132" i="29" s="1"/>
  <c r="M96" i="25"/>
  <c r="R90" i="27"/>
  <c r="R128" i="27" s="1"/>
  <c r="Z98" i="27"/>
  <c r="Z136" i="27" s="1"/>
  <c r="Z93" i="27"/>
  <c r="Z131" i="27" s="1"/>
  <c r="J116" i="22"/>
  <c r="R116" i="22"/>
  <c r="J108" i="22"/>
  <c r="W108" i="22"/>
  <c r="P113" i="22"/>
  <c r="M113" i="22"/>
  <c r="M116" i="25"/>
  <c r="J116" i="25"/>
  <c r="J100" i="25"/>
  <c r="L100" i="25"/>
  <c r="J92" i="25"/>
  <c r="L92" i="25"/>
  <c r="M92" i="25"/>
  <c r="J93" i="25"/>
  <c r="L93" i="25"/>
  <c r="J103" i="25"/>
  <c r="L103" i="25"/>
  <c r="J95" i="25"/>
  <c r="M95" i="25"/>
  <c r="L95" i="25"/>
  <c r="J87" i="25"/>
  <c r="L87" i="25"/>
  <c r="M87" i="25"/>
  <c r="U110" i="27"/>
  <c r="U148" i="27" s="1"/>
  <c r="L110" i="27"/>
  <c r="L148" i="27" s="1"/>
  <c r="Q110" i="27"/>
  <c r="Q148" i="27" s="1"/>
  <c r="AF102" i="27"/>
  <c r="AF140" i="27" s="1"/>
  <c r="S102" i="27"/>
  <c r="S140" i="27" s="1"/>
  <c r="L102" i="27"/>
  <c r="L140" i="27" s="1"/>
  <c r="N94" i="27"/>
  <c r="N132" i="27" s="1"/>
  <c r="AH94" i="27"/>
  <c r="AH132" i="27" s="1"/>
  <c r="AD94" i="27"/>
  <c r="AD132" i="27" s="1"/>
  <c r="AF94" i="27"/>
  <c r="AF132" i="27" s="1"/>
  <c r="O86" i="27"/>
  <c r="O124" i="27" s="1"/>
  <c r="J86" i="27"/>
  <c r="J124" i="27" s="1"/>
  <c r="AF86" i="27"/>
  <c r="AF124" i="27" s="1"/>
  <c r="W100" i="27"/>
  <c r="W138" i="27" s="1"/>
  <c r="AG100" i="27"/>
  <c r="AG138" i="27" s="1"/>
  <c r="AF100" i="27"/>
  <c r="AF138" i="27" s="1"/>
  <c r="Y100" i="27"/>
  <c r="Y138" i="27" s="1"/>
  <c r="AB100" i="27"/>
  <c r="AB138" i="27" s="1"/>
  <c r="Q115" i="27"/>
  <c r="Q153" i="27" s="1"/>
  <c r="J115" i="27"/>
  <c r="K115" i="27" s="1"/>
  <c r="X95" i="27"/>
  <c r="X133" i="27" s="1"/>
  <c r="AC95" i="27"/>
  <c r="AC133" i="27" s="1"/>
  <c r="AF95" i="27"/>
  <c r="AF133" i="27" s="1"/>
  <c r="AH95" i="27"/>
  <c r="AH133" i="27" s="1"/>
  <c r="N113" i="27"/>
  <c r="N151" i="27" s="1"/>
  <c r="O113" i="27"/>
  <c r="O151" i="27" s="1"/>
  <c r="AH113" i="27"/>
  <c r="AH151" i="27" s="1"/>
  <c r="L105" i="27"/>
  <c r="L143" i="27" s="1"/>
  <c r="AA105" i="27"/>
  <c r="AA143" i="27" s="1"/>
  <c r="W105" i="27"/>
  <c r="W143" i="27" s="1"/>
  <c r="W97" i="27"/>
  <c r="W135" i="27" s="1"/>
  <c r="AG97" i="27"/>
  <c r="AG135" i="27" s="1"/>
  <c r="X97" i="27"/>
  <c r="X135" i="27" s="1"/>
  <c r="U97" i="27"/>
  <c r="U135" i="27" s="1"/>
  <c r="N97" i="27"/>
  <c r="N135" i="27" s="1"/>
  <c r="T97" i="27"/>
  <c r="T135" i="27" s="1"/>
  <c r="J97" i="27"/>
  <c r="X89" i="27"/>
  <c r="X127" i="27" s="1"/>
  <c r="Y89" i="27"/>
  <c r="Y127" i="27" s="1"/>
  <c r="P89" i="27"/>
  <c r="P127" i="27" s="1"/>
  <c r="L89" i="27"/>
  <c r="L127" i="27" s="1"/>
  <c r="AA104" i="27"/>
  <c r="AA142" i="27" s="1"/>
  <c r="AE104" i="27"/>
  <c r="AE142" i="27" s="1"/>
  <c r="Y104" i="27"/>
  <c r="Y142" i="27" s="1"/>
  <c r="AB104" i="27"/>
  <c r="AB142" i="27" s="1"/>
  <c r="O104" i="27"/>
  <c r="O142" i="27" s="1"/>
  <c r="AC104" i="27"/>
  <c r="AC142" i="27" s="1"/>
  <c r="AG104" i="27"/>
  <c r="AG142" i="27" s="1"/>
  <c r="N104" i="27"/>
  <c r="N142" i="27" s="1"/>
  <c r="W104" i="27"/>
  <c r="W142" i="27" s="1"/>
  <c r="Z104" i="27"/>
  <c r="Z142" i="27" s="1"/>
  <c r="R111" i="27"/>
  <c r="R149" i="27" s="1"/>
  <c r="AD111" i="27"/>
  <c r="AD149" i="27" s="1"/>
  <c r="AG111" i="27"/>
  <c r="AG149" i="27" s="1"/>
  <c r="AF111" i="27"/>
  <c r="AF149" i="27" s="1"/>
  <c r="AH99" i="27"/>
  <c r="AH137" i="27" s="1"/>
  <c r="AC99" i="27"/>
  <c r="AC137" i="27" s="1"/>
  <c r="P99" i="27"/>
  <c r="P137" i="27" s="1"/>
  <c r="J99" i="27"/>
  <c r="AG119" i="29"/>
  <c r="AG158" i="29" s="1"/>
  <c r="Y119" i="29"/>
  <c r="Y158" i="29" s="1"/>
  <c r="N119" i="29"/>
  <c r="N158" i="29" s="1"/>
  <c r="V119" i="29"/>
  <c r="V158" i="29" s="1"/>
  <c r="V112" i="29"/>
  <c r="V151" i="29" s="1"/>
  <c r="AH112" i="29"/>
  <c r="AH151" i="29" s="1"/>
  <c r="J112" i="29"/>
  <c r="J151" i="29" s="1"/>
  <c r="AD112" i="29"/>
  <c r="AD151" i="29" s="1"/>
  <c r="O112" i="29"/>
  <c r="O151" i="29" s="1"/>
  <c r="P112" i="29"/>
  <c r="P151" i="29" s="1"/>
  <c r="AI105" i="29"/>
  <c r="AI144" i="29" s="1"/>
  <c r="L105" i="29"/>
  <c r="L144" i="29" s="1"/>
  <c r="AA105" i="29"/>
  <c r="AA144" i="29" s="1"/>
  <c r="U105" i="29"/>
  <c r="U144" i="29" s="1"/>
  <c r="W105" i="29"/>
  <c r="W144" i="29" s="1"/>
  <c r="S105" i="29"/>
  <c r="S144" i="29" s="1"/>
  <c r="V105" i="29"/>
  <c r="V144" i="29" s="1"/>
  <c r="AD105" i="29"/>
  <c r="AD144" i="29" s="1"/>
  <c r="T105" i="29"/>
  <c r="T144" i="29" s="1"/>
  <c r="N105" i="29"/>
  <c r="N144" i="29" s="1"/>
  <c r="AJ105" i="29"/>
  <c r="AJ144" i="29" s="1"/>
  <c r="O105" i="29"/>
  <c r="O144" i="29" s="1"/>
  <c r="AH97" i="29"/>
  <c r="AH136" i="29" s="1"/>
  <c r="AE97" i="29"/>
  <c r="AE136" i="29" s="1"/>
  <c r="AG97" i="29"/>
  <c r="AG136" i="29" s="1"/>
  <c r="O97" i="29"/>
  <c r="O136" i="29" s="1"/>
  <c r="Y97" i="29"/>
  <c r="Y136" i="29" s="1"/>
  <c r="W97" i="29"/>
  <c r="W136" i="29" s="1"/>
  <c r="R97" i="29"/>
  <c r="R136" i="29" s="1"/>
  <c r="J90" i="29"/>
  <c r="J129" i="29" s="1"/>
  <c r="X90" i="29"/>
  <c r="X129" i="29" s="1"/>
  <c r="N90" i="29"/>
  <c r="N129" i="29" s="1"/>
  <c r="Z90" i="29"/>
  <c r="Z129" i="29" s="1"/>
  <c r="P90" i="29"/>
  <c r="P129" i="29" s="1"/>
  <c r="AG90" i="29"/>
  <c r="AG129" i="29" s="1"/>
  <c r="AH90" i="29"/>
  <c r="AH129" i="29" s="1"/>
  <c r="L90" i="29"/>
  <c r="L129" i="29" s="1"/>
  <c r="R111" i="29"/>
  <c r="R150" i="29" s="1"/>
  <c r="Z111" i="29"/>
  <c r="Z150" i="29" s="1"/>
  <c r="AG111" i="29"/>
  <c r="AG150" i="29" s="1"/>
  <c r="O111" i="29"/>
  <c r="O150" i="29" s="1"/>
  <c r="U111" i="29"/>
  <c r="U150" i="29" s="1"/>
  <c r="AI111" i="29"/>
  <c r="AI150" i="29" s="1"/>
  <c r="W111" i="29"/>
  <c r="W150" i="29" s="1"/>
  <c r="J111" i="29"/>
  <c r="J150" i="29" s="1"/>
  <c r="AH111" i="29"/>
  <c r="AH150" i="29" s="1"/>
  <c r="AB111" i="29"/>
  <c r="AB150" i="29" s="1"/>
  <c r="AC111" i="29"/>
  <c r="AC150" i="29" s="1"/>
  <c r="V111" i="29"/>
  <c r="V150" i="29" s="1"/>
  <c r="R100" i="29"/>
  <c r="R139" i="29" s="1"/>
  <c r="M100" i="29"/>
  <c r="M139" i="29" s="1"/>
  <c r="AH100" i="29"/>
  <c r="AH139" i="29" s="1"/>
  <c r="AI100" i="29"/>
  <c r="AI139" i="29" s="1"/>
  <c r="AB100" i="29"/>
  <c r="AB139" i="29" s="1"/>
  <c r="AD100" i="29"/>
  <c r="AD139" i="29" s="1"/>
  <c r="O100" i="29"/>
  <c r="O139" i="29" s="1"/>
  <c r="Z100" i="29"/>
  <c r="Z139" i="29" s="1"/>
  <c r="AF100" i="29"/>
  <c r="AF139" i="29" s="1"/>
  <c r="Y100" i="29"/>
  <c r="Y139" i="29" s="1"/>
  <c r="AA100" i="29"/>
  <c r="AA139" i="29" s="1"/>
  <c r="AB110" i="29"/>
  <c r="AB149" i="29" s="1"/>
  <c r="R110" i="29"/>
  <c r="R149" i="29" s="1"/>
  <c r="Z103" i="29"/>
  <c r="Z142" i="29" s="1"/>
  <c r="W103" i="29"/>
  <c r="W142" i="29" s="1"/>
  <c r="AC95" i="29"/>
  <c r="AC134" i="29" s="1"/>
  <c r="AF95" i="29"/>
  <c r="AF134" i="29" s="1"/>
  <c r="V113" i="29"/>
  <c r="V152" i="29" s="1"/>
  <c r="Z113" i="29"/>
  <c r="Z152" i="29" s="1"/>
  <c r="AI113" i="29"/>
  <c r="AI152" i="29" s="1"/>
  <c r="J94" i="29"/>
  <c r="J133" i="29" s="1"/>
  <c r="W94" i="29"/>
  <c r="W133" i="29" s="1"/>
  <c r="AI94" i="29"/>
  <c r="AI133" i="29" s="1"/>
  <c r="T94" i="29"/>
  <c r="T133" i="29" s="1"/>
  <c r="J113" i="31"/>
  <c r="J151" i="31" s="1"/>
  <c r="P113" i="31"/>
  <c r="P151" i="31" s="1"/>
  <c r="N113" i="31"/>
  <c r="N151" i="31" s="1"/>
  <c r="Q113" i="31"/>
  <c r="Q151" i="31" s="1"/>
  <c r="J106" i="31"/>
  <c r="J144" i="31" s="1"/>
  <c r="R106" i="31"/>
  <c r="R144" i="31" s="1"/>
  <c r="O106" i="31"/>
  <c r="O144" i="31" s="1"/>
  <c r="S106" i="31"/>
  <c r="S144" i="31" s="1"/>
  <c r="M106" i="31"/>
  <c r="M144" i="31" s="1"/>
  <c r="P106" i="31"/>
  <c r="P144" i="31" s="1"/>
  <c r="J91" i="31"/>
  <c r="J129" i="31" s="1"/>
  <c r="N91" i="31"/>
  <c r="N129" i="31" s="1"/>
  <c r="P91" i="31"/>
  <c r="P129" i="31" s="1"/>
  <c r="M91" i="31"/>
  <c r="M129" i="31" s="1"/>
  <c r="S91" i="31"/>
  <c r="S129" i="31" s="1"/>
  <c r="J104" i="31"/>
  <c r="J142" i="31" s="1"/>
  <c r="M104" i="31"/>
  <c r="M142" i="31" s="1"/>
  <c r="P104" i="31"/>
  <c r="P142" i="31" s="1"/>
  <c r="J89" i="31"/>
  <c r="J127" i="31" s="1"/>
  <c r="M89" i="31"/>
  <c r="M127" i="31" s="1"/>
  <c r="J100" i="31"/>
  <c r="J138" i="31" s="1"/>
  <c r="M100" i="31"/>
  <c r="M138" i="31" s="1"/>
  <c r="S100" i="31"/>
  <c r="S138" i="31" s="1"/>
  <c r="O100" i="31"/>
  <c r="O138" i="31" s="1"/>
  <c r="P100" i="31"/>
  <c r="P138" i="31" s="1"/>
  <c r="J105" i="31"/>
  <c r="J143" i="31" s="1"/>
  <c r="R105" i="31"/>
  <c r="R143" i="31" s="1"/>
  <c r="J98" i="31"/>
  <c r="J136" i="31" s="1"/>
  <c r="P98" i="31"/>
  <c r="P136" i="31" s="1"/>
  <c r="N98" i="31"/>
  <c r="N136" i="31" s="1"/>
  <c r="S98" i="31"/>
  <c r="S136" i="31" s="1"/>
  <c r="M98" i="31"/>
  <c r="M136" i="31" s="1"/>
  <c r="J90" i="31"/>
  <c r="J128" i="31" s="1"/>
  <c r="L90" i="31"/>
  <c r="L128" i="31" s="1"/>
  <c r="J115" i="31"/>
  <c r="J153" i="31" s="1"/>
  <c r="P115" i="31"/>
  <c r="P153" i="31" s="1"/>
  <c r="O115" i="31"/>
  <c r="O153" i="31" s="1"/>
  <c r="J97" i="31"/>
  <c r="J135" i="31" s="1"/>
  <c r="P97" i="31"/>
  <c r="P135" i="31" s="1"/>
  <c r="J96" i="31"/>
  <c r="J134" i="31" s="1"/>
  <c r="N96" i="31"/>
  <c r="N134" i="31" s="1"/>
  <c r="J110" i="33"/>
  <c r="J148" i="33" s="1"/>
  <c r="R110" i="33"/>
  <c r="R148" i="33" s="1"/>
  <c r="P103" i="33"/>
  <c r="P141" i="33" s="1"/>
  <c r="R96" i="33"/>
  <c r="R134" i="33" s="1"/>
  <c r="L99" i="33"/>
  <c r="L137" i="33" s="1"/>
  <c r="V90" i="33"/>
  <c r="V128" i="33" s="1"/>
  <c r="S104" i="33"/>
  <c r="S142" i="33" s="1"/>
  <c r="N94" i="33"/>
  <c r="N132" i="33" s="1"/>
  <c r="V111" i="33"/>
  <c r="V149" i="33" s="1"/>
  <c r="W95" i="33"/>
  <c r="W133" i="33" s="1"/>
  <c r="W87" i="33"/>
  <c r="W125" i="33" s="1"/>
  <c r="R89" i="33"/>
  <c r="R127" i="33" s="1"/>
  <c r="Q93" i="33"/>
  <c r="Q131" i="33" s="1"/>
  <c r="O112" i="33"/>
  <c r="O150" i="33" s="1"/>
  <c r="Q100" i="33"/>
  <c r="Q138" i="33" s="1"/>
  <c r="V94" i="33"/>
  <c r="V132" i="33" s="1"/>
  <c r="T95" i="33"/>
  <c r="T133" i="33" s="1"/>
  <c r="R115" i="33"/>
  <c r="R153" i="33" s="1"/>
  <c r="R103" i="33"/>
  <c r="R141" i="33" s="1"/>
  <c r="T111" i="33"/>
  <c r="T149" i="33" s="1"/>
  <c r="V104" i="33"/>
  <c r="V142" i="33" s="1"/>
  <c r="AI93" i="29"/>
  <c r="AI132" i="29" s="1"/>
  <c r="U99" i="33"/>
  <c r="U137" i="33" s="1"/>
  <c r="AA116" i="29"/>
  <c r="AA155" i="29" s="1"/>
  <c r="AB108" i="29"/>
  <c r="AB147" i="29" s="1"/>
  <c r="AA97" i="29"/>
  <c r="AA136" i="29" s="1"/>
  <c r="N111" i="29"/>
  <c r="N150" i="29" s="1"/>
  <c r="AH107" i="29"/>
  <c r="AH146" i="29" s="1"/>
  <c r="W109" i="29"/>
  <c r="W148" i="29" s="1"/>
  <c r="AC91" i="29"/>
  <c r="AC130" i="29" s="1"/>
  <c r="AG108" i="29"/>
  <c r="AG147" i="29" s="1"/>
  <c r="AF105" i="29"/>
  <c r="AF144" i="29" s="1"/>
  <c r="S104" i="29"/>
  <c r="S143" i="29" s="1"/>
  <c r="AG107" i="29"/>
  <c r="AG146" i="29" s="1"/>
  <c r="AJ100" i="29"/>
  <c r="AJ139" i="29" s="1"/>
  <c r="U113" i="29"/>
  <c r="U152" i="29" s="1"/>
  <c r="N99" i="29"/>
  <c r="N138" i="29" s="1"/>
  <c r="Z91" i="29"/>
  <c r="Z130" i="29" s="1"/>
  <c r="AG115" i="29"/>
  <c r="AG154" i="29" s="1"/>
  <c r="X108" i="29"/>
  <c r="X147" i="29" s="1"/>
  <c r="P104" i="29"/>
  <c r="P143" i="29" s="1"/>
  <c r="AB119" i="29"/>
  <c r="AB158" i="29" s="1"/>
  <c r="L99" i="29"/>
  <c r="L138" i="29" s="1"/>
  <c r="AE93" i="29"/>
  <c r="AE132" i="29" s="1"/>
  <c r="X91" i="29"/>
  <c r="X130" i="29" s="1"/>
  <c r="AE91" i="29"/>
  <c r="AE130" i="29" s="1"/>
  <c r="T108" i="29"/>
  <c r="T147" i="29" s="1"/>
  <c r="T104" i="29"/>
  <c r="T143" i="29" s="1"/>
  <c r="U93" i="29"/>
  <c r="U132" i="29" s="1"/>
  <c r="V90" i="29"/>
  <c r="V129" i="29" s="1"/>
  <c r="R90" i="29"/>
  <c r="R129" i="29" s="1"/>
  <c r="M107" i="29"/>
  <c r="M146" i="29" s="1"/>
  <c r="AB97" i="29"/>
  <c r="AB136" i="29" s="1"/>
  <c r="AJ99" i="29"/>
  <c r="AJ138" i="29" s="1"/>
  <c r="J97" i="29"/>
  <c r="J136" i="29" s="1"/>
  <c r="Y99" i="29"/>
  <c r="Y138" i="29" s="1"/>
  <c r="T90" i="29"/>
  <c r="T129" i="29" s="1"/>
  <c r="AI97" i="29"/>
  <c r="AI136" i="29" s="1"/>
  <c r="AE100" i="29"/>
  <c r="AE139" i="29" s="1"/>
  <c r="AJ111" i="29"/>
  <c r="AJ150" i="29" s="1"/>
  <c r="Z105" i="29"/>
  <c r="Z144" i="29" s="1"/>
  <c r="AB109" i="29"/>
  <c r="AB148" i="29" s="1"/>
  <c r="AD101" i="29"/>
  <c r="AD140" i="29" s="1"/>
  <c r="M109" i="29"/>
  <c r="M148" i="29" s="1"/>
  <c r="AD109" i="29"/>
  <c r="AD148" i="29" s="1"/>
  <c r="X101" i="29"/>
  <c r="X140" i="29" s="1"/>
  <c r="J100" i="29"/>
  <c r="J139" i="29" s="1"/>
  <c r="M114" i="29"/>
  <c r="M153" i="29" s="1"/>
  <c r="AC101" i="29"/>
  <c r="AC140" i="29" s="1"/>
  <c r="R114" i="29"/>
  <c r="R153" i="29" s="1"/>
  <c r="AH119" i="29"/>
  <c r="AH158" i="29" s="1"/>
  <c r="M90" i="29"/>
  <c r="M129" i="29" s="1"/>
  <c r="J91" i="22"/>
  <c r="L103" i="31"/>
  <c r="L141" i="31" s="1"/>
  <c r="R89" i="31"/>
  <c r="R127" i="31" s="1"/>
  <c r="Q90" i="31"/>
  <c r="Q128" i="31" s="1"/>
  <c r="O91" i="31"/>
  <c r="O129" i="31" s="1"/>
  <c r="R100" i="31"/>
  <c r="R138" i="31" s="1"/>
  <c r="R105" i="29"/>
  <c r="R144" i="29" s="1"/>
  <c r="Y94" i="29"/>
  <c r="Y133" i="29" s="1"/>
  <c r="AJ109" i="29"/>
  <c r="AJ148" i="29" s="1"/>
  <c r="L102" i="25"/>
  <c r="M97" i="25"/>
  <c r="AK110" i="29"/>
  <c r="AK149" i="29" s="1"/>
  <c r="AK105" i="29"/>
  <c r="AK144" i="29" s="1"/>
  <c r="AL99" i="29"/>
  <c r="AL138" i="29" s="1"/>
  <c r="AK94" i="29"/>
  <c r="AK133" i="29" s="1"/>
  <c r="AL110" i="29"/>
  <c r="AL149" i="29" s="1"/>
  <c r="Q106" i="29"/>
  <c r="Q145" i="29" s="1"/>
  <c r="AL96" i="29"/>
  <c r="AL135" i="29" s="1"/>
  <c r="L111" i="29"/>
  <c r="L150" i="29" s="1"/>
  <c r="Q107" i="29"/>
  <c r="Q146" i="29" s="1"/>
  <c r="AK104" i="29"/>
  <c r="AK143" i="29" s="1"/>
  <c r="AK97" i="29"/>
  <c r="AK136" i="29" s="1"/>
  <c r="AK93" i="29"/>
  <c r="AK132" i="29" s="1"/>
  <c r="L104" i="29"/>
  <c r="L143" i="29" s="1"/>
  <c r="L100" i="29"/>
  <c r="L139" i="29" s="1"/>
  <c r="L95" i="29"/>
  <c r="L134" i="29" s="1"/>
  <c r="L91" i="29"/>
  <c r="L130" i="29" s="1"/>
  <c r="AK109" i="29"/>
  <c r="AK148" i="29" s="1"/>
  <c r="S110" i="22"/>
  <c r="W100" i="29"/>
  <c r="W139" i="29" s="1"/>
  <c r="O112" i="31"/>
  <c r="O150" i="31" s="1"/>
  <c r="R110" i="31"/>
  <c r="R148" i="31" s="1"/>
  <c r="J105" i="29"/>
  <c r="J144" i="29" s="1"/>
  <c r="T96" i="27"/>
  <c r="T134" i="27" s="1"/>
  <c r="N110" i="27"/>
  <c r="N148" i="27" s="1"/>
  <c r="L97" i="27"/>
  <c r="L135" i="27" s="1"/>
  <c r="L102" i="29"/>
  <c r="L141" i="29" s="1"/>
  <c r="AJ102" i="29"/>
  <c r="AJ141" i="29" s="1"/>
  <c r="Q112" i="22"/>
  <c r="P112" i="22"/>
  <c r="W104" i="22"/>
  <c r="J104" i="22"/>
  <c r="O110" i="22"/>
  <c r="R110" i="22"/>
  <c r="N110" i="22"/>
  <c r="L110" i="22"/>
  <c r="O115" i="22"/>
  <c r="W115" i="22"/>
  <c r="L115" i="22"/>
  <c r="R115" i="22"/>
  <c r="Q115" i="22"/>
  <c r="J104" i="25"/>
  <c r="M104" i="25"/>
  <c r="J106" i="25"/>
  <c r="L106" i="25"/>
  <c r="J90" i="25"/>
  <c r="M90" i="25"/>
  <c r="J101" i="25"/>
  <c r="M101" i="25"/>
  <c r="M114" i="25"/>
  <c r="J114" i="25"/>
  <c r="J105" i="25"/>
  <c r="L105" i="25"/>
  <c r="M114" i="27"/>
  <c r="M152" i="27" s="1"/>
  <c r="X114" i="27"/>
  <c r="X152" i="27" s="1"/>
  <c r="V114" i="27"/>
  <c r="V152" i="27" s="1"/>
  <c r="S114" i="27"/>
  <c r="S152" i="27" s="1"/>
  <c r="AH114" i="27"/>
  <c r="AH152" i="27" s="1"/>
  <c r="AC114" i="27"/>
  <c r="AC152" i="27" s="1"/>
  <c r="AE114" i="27"/>
  <c r="AE152" i="27" s="1"/>
  <c r="AF114" i="27"/>
  <c r="AF152" i="27" s="1"/>
  <c r="Q106" i="27"/>
  <c r="Q144" i="27" s="1"/>
  <c r="AG106" i="27"/>
  <c r="AG144" i="27" s="1"/>
  <c r="AB106" i="27"/>
  <c r="AB144" i="27" s="1"/>
  <c r="X106" i="27"/>
  <c r="X144" i="27" s="1"/>
  <c r="O106" i="27"/>
  <c r="O144" i="27" s="1"/>
  <c r="J106" i="27"/>
  <c r="K106" i="27" s="1"/>
  <c r="Y106" i="27"/>
  <c r="Y144" i="27" s="1"/>
  <c r="R106" i="27"/>
  <c r="R144" i="27" s="1"/>
  <c r="N106" i="27"/>
  <c r="N144" i="27" s="1"/>
  <c r="V106" i="27"/>
  <c r="V144" i="27" s="1"/>
  <c r="P106" i="27"/>
  <c r="P144" i="27" s="1"/>
  <c r="AE106" i="27"/>
  <c r="AE144" i="27" s="1"/>
  <c r="U106" i="27"/>
  <c r="U144" i="27" s="1"/>
  <c r="AH106" i="27"/>
  <c r="AH144" i="27" s="1"/>
  <c r="Z106" i="27"/>
  <c r="Z144" i="27" s="1"/>
  <c r="L106" i="27"/>
  <c r="L144" i="27" s="1"/>
  <c r="AD106" i="27"/>
  <c r="AD144" i="27" s="1"/>
  <c r="T106" i="27"/>
  <c r="T144" i="27" s="1"/>
  <c r="S106" i="27"/>
  <c r="S144" i="27" s="1"/>
  <c r="AC106" i="27"/>
  <c r="AC144" i="27" s="1"/>
  <c r="AA106" i="27"/>
  <c r="AA144" i="27" s="1"/>
  <c r="L98" i="27"/>
  <c r="L136" i="27" s="1"/>
  <c r="O98" i="27"/>
  <c r="O136" i="27" s="1"/>
  <c r="AG98" i="27"/>
  <c r="AG136" i="27" s="1"/>
  <c r="AE98" i="27"/>
  <c r="AE136" i="27" s="1"/>
  <c r="AF98" i="27"/>
  <c r="AF136" i="27" s="1"/>
  <c r="R98" i="27"/>
  <c r="R136" i="27" s="1"/>
  <c r="T98" i="27"/>
  <c r="T136" i="27" s="1"/>
  <c r="Y98" i="27"/>
  <c r="Y136" i="27" s="1"/>
  <c r="S98" i="27"/>
  <c r="S136" i="27" s="1"/>
  <c r="V98" i="27"/>
  <c r="V136" i="27" s="1"/>
  <c r="X98" i="27"/>
  <c r="X136" i="27" s="1"/>
  <c r="W98" i="27"/>
  <c r="W136" i="27" s="1"/>
  <c r="U98" i="27"/>
  <c r="U136" i="27" s="1"/>
  <c r="N98" i="27"/>
  <c r="N136" i="27" s="1"/>
  <c r="AD98" i="27"/>
  <c r="AD136" i="27" s="1"/>
  <c r="P98" i="27"/>
  <c r="P136" i="27" s="1"/>
  <c r="M98" i="27"/>
  <c r="M136" i="27" s="1"/>
  <c r="Q98" i="27"/>
  <c r="Q136" i="27" s="1"/>
  <c r="AA98" i="27"/>
  <c r="AA136" i="27" s="1"/>
  <c r="AC98" i="27"/>
  <c r="AC136" i="27" s="1"/>
  <c r="AH98" i="27"/>
  <c r="AH136" i="27" s="1"/>
  <c r="T90" i="27"/>
  <c r="T128" i="27" s="1"/>
  <c r="M90" i="27"/>
  <c r="M128" i="27" s="1"/>
  <c r="AH90" i="27"/>
  <c r="AH128" i="27" s="1"/>
  <c r="J90" i="27"/>
  <c r="S90" i="27"/>
  <c r="S128" i="27" s="1"/>
  <c r="AA90" i="27"/>
  <c r="AA128" i="27" s="1"/>
  <c r="L90" i="27"/>
  <c r="L128" i="27" s="1"/>
  <c r="AB90" i="27"/>
  <c r="AB128" i="27" s="1"/>
  <c r="W90" i="27"/>
  <c r="W128" i="27" s="1"/>
  <c r="V90" i="27"/>
  <c r="V128" i="27" s="1"/>
  <c r="Y90" i="27"/>
  <c r="Y128" i="27" s="1"/>
  <c r="AG90" i="27"/>
  <c r="AG128" i="27" s="1"/>
  <c r="P90" i="27"/>
  <c r="P128" i="27" s="1"/>
  <c r="AC90" i="27"/>
  <c r="AC128" i="27" s="1"/>
  <c r="AE90" i="27"/>
  <c r="AE128" i="27" s="1"/>
  <c r="AF90" i="27"/>
  <c r="AF128" i="27" s="1"/>
  <c r="AD90" i="27"/>
  <c r="AD128" i="27" s="1"/>
  <c r="U90" i="27"/>
  <c r="U128" i="27" s="1"/>
  <c r="O108" i="27"/>
  <c r="O146" i="27" s="1"/>
  <c r="S108" i="27"/>
  <c r="S146" i="27" s="1"/>
  <c r="AG108" i="27"/>
  <c r="AG146" i="27" s="1"/>
  <c r="AF108" i="27"/>
  <c r="AF146" i="27" s="1"/>
  <c r="L108" i="27"/>
  <c r="L146" i="27" s="1"/>
  <c r="AC108" i="27"/>
  <c r="AC146" i="27" s="1"/>
  <c r="Z108" i="27"/>
  <c r="Z146" i="27" s="1"/>
  <c r="R108" i="27"/>
  <c r="R146" i="27" s="1"/>
  <c r="AA108" i="27"/>
  <c r="AA146" i="27" s="1"/>
  <c r="Y108" i="27"/>
  <c r="Y146" i="27" s="1"/>
  <c r="J108" i="27"/>
  <c r="N92" i="27"/>
  <c r="N130" i="27" s="1"/>
  <c r="AD92" i="27"/>
  <c r="AD130" i="27" s="1"/>
  <c r="W92" i="27"/>
  <c r="W130" i="27" s="1"/>
  <c r="Y92" i="27"/>
  <c r="Y130" i="27" s="1"/>
  <c r="AA92" i="27"/>
  <c r="AA130" i="27" s="1"/>
  <c r="X92" i="27"/>
  <c r="X130" i="27" s="1"/>
  <c r="V92" i="27"/>
  <c r="V130" i="27" s="1"/>
  <c r="L92" i="27"/>
  <c r="L130" i="27" s="1"/>
  <c r="AG92" i="27"/>
  <c r="AG130" i="27" s="1"/>
  <c r="M92" i="27"/>
  <c r="M130" i="27" s="1"/>
  <c r="U92" i="27"/>
  <c r="U130" i="27" s="1"/>
  <c r="P92" i="27"/>
  <c r="P130" i="27" s="1"/>
  <c r="R92" i="27"/>
  <c r="R130" i="27" s="1"/>
  <c r="AB92" i="27"/>
  <c r="AB130" i="27" s="1"/>
  <c r="O92" i="27"/>
  <c r="O130" i="27" s="1"/>
  <c r="AH92" i="27"/>
  <c r="AH130" i="27" s="1"/>
  <c r="AF92" i="27"/>
  <c r="AF130" i="27" s="1"/>
  <c r="AE92" i="27"/>
  <c r="AE130" i="27" s="1"/>
  <c r="S92" i="27"/>
  <c r="S130" i="27" s="1"/>
  <c r="Z92" i="27"/>
  <c r="Z130" i="27" s="1"/>
  <c r="AC92" i="27"/>
  <c r="AC130" i="27" s="1"/>
  <c r="N103" i="27"/>
  <c r="N141" i="27" s="1"/>
  <c r="AD103" i="27"/>
  <c r="AD141" i="27" s="1"/>
  <c r="X103" i="27"/>
  <c r="X141" i="27" s="1"/>
  <c r="Y103" i="27"/>
  <c r="Y141" i="27" s="1"/>
  <c r="U103" i="27"/>
  <c r="U141" i="27" s="1"/>
  <c r="AG103" i="27"/>
  <c r="AG141" i="27" s="1"/>
  <c r="V103" i="27"/>
  <c r="V141" i="27" s="1"/>
  <c r="M103" i="27"/>
  <c r="M141" i="27" s="1"/>
  <c r="O103" i="27"/>
  <c r="O141" i="27" s="1"/>
  <c r="Q103" i="27"/>
  <c r="Q141" i="27" s="1"/>
  <c r="L103" i="27"/>
  <c r="L141" i="27" s="1"/>
  <c r="AA103" i="27"/>
  <c r="AA141" i="27" s="1"/>
  <c r="AH103" i="27"/>
  <c r="AH141" i="27" s="1"/>
  <c r="AE103" i="27"/>
  <c r="AE141" i="27" s="1"/>
  <c r="P103" i="27"/>
  <c r="P141" i="27" s="1"/>
  <c r="R103" i="27"/>
  <c r="R141" i="27" s="1"/>
  <c r="AC103" i="27"/>
  <c r="AC141" i="27" s="1"/>
  <c r="AF103" i="27"/>
  <c r="AF141" i="27" s="1"/>
  <c r="J103" i="27"/>
  <c r="AB103" i="27"/>
  <c r="AB141" i="27" s="1"/>
  <c r="S103" i="27"/>
  <c r="S141" i="27" s="1"/>
  <c r="Y87" i="27"/>
  <c r="Y125" i="27" s="1"/>
  <c r="M87" i="27"/>
  <c r="M125" i="27" s="1"/>
  <c r="AG87" i="27"/>
  <c r="AG125" i="27" s="1"/>
  <c r="R87" i="27"/>
  <c r="R125" i="27" s="1"/>
  <c r="AH87" i="27"/>
  <c r="AH125" i="27" s="1"/>
  <c r="W87" i="27"/>
  <c r="W125" i="27" s="1"/>
  <c r="U87" i="27"/>
  <c r="U125" i="27" s="1"/>
  <c r="X87" i="27"/>
  <c r="X125" i="27" s="1"/>
  <c r="L87" i="27"/>
  <c r="L125" i="27" s="1"/>
  <c r="V87" i="27"/>
  <c r="V125" i="27" s="1"/>
  <c r="AC87" i="27"/>
  <c r="AC125" i="27" s="1"/>
  <c r="T87" i="27"/>
  <c r="T125" i="27" s="1"/>
  <c r="AD87" i="27"/>
  <c r="AD125" i="27" s="1"/>
  <c r="P87" i="27"/>
  <c r="P125" i="27" s="1"/>
  <c r="AF87" i="27"/>
  <c r="AF125" i="27" s="1"/>
  <c r="Q87" i="27"/>
  <c r="Q125" i="27" s="1"/>
  <c r="AE87" i="27"/>
  <c r="AE125" i="27" s="1"/>
  <c r="L109" i="27"/>
  <c r="L147" i="27" s="1"/>
  <c r="P109" i="27"/>
  <c r="P147" i="27" s="1"/>
  <c r="AG109" i="27"/>
  <c r="AG147" i="27" s="1"/>
  <c r="S109" i="27"/>
  <c r="S147" i="27" s="1"/>
  <c r="AF109" i="27"/>
  <c r="AF147" i="27" s="1"/>
  <c r="AC109" i="27"/>
  <c r="AC147" i="27" s="1"/>
  <c r="AE109" i="27"/>
  <c r="AE147" i="27" s="1"/>
  <c r="X109" i="27"/>
  <c r="X147" i="27" s="1"/>
  <c r="J109" i="27"/>
  <c r="R109" i="27"/>
  <c r="R147" i="27" s="1"/>
  <c r="V109" i="27"/>
  <c r="V147" i="27" s="1"/>
  <c r="Y109" i="27"/>
  <c r="Y147" i="27" s="1"/>
  <c r="L101" i="27"/>
  <c r="L139" i="27" s="1"/>
  <c r="AB101" i="27"/>
  <c r="AB139" i="27" s="1"/>
  <c r="Y101" i="27"/>
  <c r="Y139" i="27" s="1"/>
  <c r="U101" i="27"/>
  <c r="U139" i="27" s="1"/>
  <c r="AC101" i="27"/>
  <c r="AC139" i="27" s="1"/>
  <c r="W101" i="27"/>
  <c r="W139" i="27" s="1"/>
  <c r="T101" i="27"/>
  <c r="T139" i="27" s="1"/>
  <c r="N101" i="27"/>
  <c r="N139" i="27" s="1"/>
  <c r="J101" i="27"/>
  <c r="AE101" i="27"/>
  <c r="AE139" i="27" s="1"/>
  <c r="AG101" i="27"/>
  <c r="AG139" i="27" s="1"/>
  <c r="Q101" i="27"/>
  <c r="Q139" i="27" s="1"/>
  <c r="AF101" i="27"/>
  <c r="AF139" i="27" s="1"/>
  <c r="Z101" i="27"/>
  <c r="Z139" i="27" s="1"/>
  <c r="AH101" i="27"/>
  <c r="AH139" i="27" s="1"/>
  <c r="P101" i="27"/>
  <c r="P139" i="27" s="1"/>
  <c r="AD101" i="27"/>
  <c r="AD139" i="27" s="1"/>
  <c r="V101" i="27"/>
  <c r="V139" i="27" s="1"/>
  <c r="S101" i="27"/>
  <c r="S139" i="27" s="1"/>
  <c r="AA101" i="27"/>
  <c r="AA139" i="27" s="1"/>
  <c r="R101" i="27"/>
  <c r="R139" i="27" s="1"/>
  <c r="AA93" i="27"/>
  <c r="AA131" i="27" s="1"/>
  <c r="V93" i="27"/>
  <c r="V131" i="27" s="1"/>
  <c r="T93" i="27"/>
  <c r="T131" i="27" s="1"/>
  <c r="U93" i="27"/>
  <c r="U131" i="27" s="1"/>
  <c r="AD93" i="27"/>
  <c r="AD131" i="27" s="1"/>
  <c r="R93" i="27"/>
  <c r="R131" i="27" s="1"/>
  <c r="S93" i="27"/>
  <c r="S131" i="27" s="1"/>
  <c r="L93" i="27"/>
  <c r="L131" i="27" s="1"/>
  <c r="AG93" i="27"/>
  <c r="AG131" i="27" s="1"/>
  <c r="AH93" i="27"/>
  <c r="AH131" i="27" s="1"/>
  <c r="P93" i="27"/>
  <c r="P131" i="27" s="1"/>
  <c r="AF93" i="27"/>
  <c r="AF131" i="27" s="1"/>
  <c r="W93" i="27"/>
  <c r="W131" i="27" s="1"/>
  <c r="M93" i="27"/>
  <c r="M131" i="27" s="1"/>
  <c r="X93" i="27"/>
  <c r="X131" i="27" s="1"/>
  <c r="Q93" i="27"/>
  <c r="Q131" i="27" s="1"/>
  <c r="N93" i="27"/>
  <c r="N131" i="27" s="1"/>
  <c r="J93" i="27"/>
  <c r="O93" i="27"/>
  <c r="O131" i="27" s="1"/>
  <c r="AC93" i="27"/>
  <c r="AC131" i="27" s="1"/>
  <c r="AB93" i="27"/>
  <c r="AB131" i="27" s="1"/>
  <c r="O112" i="27"/>
  <c r="O150" i="27" s="1"/>
  <c r="S112" i="27"/>
  <c r="S150" i="27" s="1"/>
  <c r="AF112" i="27"/>
  <c r="AF150" i="27" s="1"/>
  <c r="M112" i="27"/>
  <c r="M150" i="27" s="1"/>
  <c r="J112" i="27"/>
  <c r="AB112" i="27"/>
  <c r="AB150" i="27" s="1"/>
  <c r="Y112" i="27"/>
  <c r="Y150" i="27" s="1"/>
  <c r="Q112" i="27"/>
  <c r="Q150" i="27" s="1"/>
  <c r="AA112" i="27"/>
  <c r="AA150" i="27" s="1"/>
  <c r="AH112" i="27"/>
  <c r="AH150" i="27" s="1"/>
  <c r="T112" i="27"/>
  <c r="T150" i="27" s="1"/>
  <c r="R96" i="27"/>
  <c r="R134" i="27" s="1"/>
  <c r="AH96" i="27"/>
  <c r="AH134" i="27" s="1"/>
  <c r="AF96" i="27"/>
  <c r="AF134" i="27" s="1"/>
  <c r="L96" i="27"/>
  <c r="L134" i="27" s="1"/>
  <c r="M96" i="27"/>
  <c r="M134" i="27" s="1"/>
  <c r="O96" i="27"/>
  <c r="O134" i="27" s="1"/>
  <c r="J96" i="27"/>
  <c r="Z96" i="27"/>
  <c r="Z134" i="27" s="1"/>
  <c r="U96" i="27"/>
  <c r="U134" i="27" s="1"/>
  <c r="X96" i="27"/>
  <c r="X134" i="27" s="1"/>
  <c r="Y96" i="27"/>
  <c r="Y134" i="27" s="1"/>
  <c r="AB96" i="27"/>
  <c r="AB134" i="27" s="1"/>
  <c r="N96" i="27"/>
  <c r="N134" i="27" s="1"/>
  <c r="AA96" i="27"/>
  <c r="AA134" i="27" s="1"/>
  <c r="AG96" i="27"/>
  <c r="AG134" i="27" s="1"/>
  <c r="AD96" i="27"/>
  <c r="AD134" i="27" s="1"/>
  <c r="AE96" i="27"/>
  <c r="AE134" i="27" s="1"/>
  <c r="AC96" i="27"/>
  <c r="AC134" i="27" s="1"/>
  <c r="N107" i="27"/>
  <c r="N145" i="27" s="1"/>
  <c r="AD107" i="27"/>
  <c r="AD145" i="27" s="1"/>
  <c r="W107" i="27"/>
  <c r="W145" i="27" s="1"/>
  <c r="S107" i="27"/>
  <c r="S145" i="27" s="1"/>
  <c r="AA107" i="27"/>
  <c r="AA145" i="27" s="1"/>
  <c r="AF107" i="27"/>
  <c r="AF145" i="27" s="1"/>
  <c r="V107" i="27"/>
  <c r="V145" i="27" s="1"/>
  <c r="L107" i="27"/>
  <c r="L145" i="27" s="1"/>
  <c r="AG107" i="27"/>
  <c r="AG145" i="27" s="1"/>
  <c r="AC107" i="27"/>
  <c r="AC145" i="27" s="1"/>
  <c r="AE107" i="27"/>
  <c r="AE145" i="27" s="1"/>
  <c r="Y107" i="27"/>
  <c r="Y145" i="27" s="1"/>
  <c r="AH107" i="27"/>
  <c r="AH145" i="27" s="1"/>
  <c r="X107" i="27"/>
  <c r="X145" i="27" s="1"/>
  <c r="O107" i="27"/>
  <c r="O145" i="27" s="1"/>
  <c r="R107" i="27"/>
  <c r="R145" i="27" s="1"/>
  <c r="AB107" i="27"/>
  <c r="AB145" i="27" s="1"/>
  <c r="T107" i="27"/>
  <c r="T145" i="27" s="1"/>
  <c r="Q107" i="27"/>
  <c r="Q145" i="27" s="1"/>
  <c r="J107" i="27"/>
  <c r="K107" i="27" s="1"/>
  <c r="P107" i="27"/>
  <c r="P145" i="27" s="1"/>
  <c r="Q91" i="27"/>
  <c r="Q129" i="27" s="1"/>
  <c r="AG91" i="27"/>
  <c r="AG129" i="27" s="1"/>
  <c r="AB91" i="27"/>
  <c r="AB129" i="27" s="1"/>
  <c r="X91" i="27"/>
  <c r="X129" i="27" s="1"/>
  <c r="AF91" i="27"/>
  <c r="AF129" i="27" s="1"/>
  <c r="V91" i="27"/>
  <c r="V129" i="27" s="1"/>
  <c r="Y91" i="27"/>
  <c r="Y129" i="27" s="1"/>
  <c r="R91" i="27"/>
  <c r="R129" i="27" s="1"/>
  <c r="J91" i="27"/>
  <c r="S91" i="27"/>
  <c r="S129" i="27" s="1"/>
  <c r="T91" i="27"/>
  <c r="T129" i="27" s="1"/>
  <c r="O91" i="27"/>
  <c r="O129" i="27" s="1"/>
  <c r="U91" i="27"/>
  <c r="U129" i="27" s="1"/>
  <c r="AH91" i="27"/>
  <c r="AH129" i="27" s="1"/>
  <c r="N91" i="27"/>
  <c r="N129" i="27" s="1"/>
  <c r="L91" i="27"/>
  <c r="L129" i="27" s="1"/>
  <c r="AE91" i="27"/>
  <c r="AE129" i="27" s="1"/>
  <c r="AD91" i="27"/>
  <c r="AD129" i="27" s="1"/>
  <c r="AC91" i="27"/>
  <c r="AC129" i="27" s="1"/>
  <c r="AA91" i="27"/>
  <c r="AA129" i="27" s="1"/>
  <c r="P91" i="27"/>
  <c r="P129" i="27" s="1"/>
  <c r="Z115" i="29"/>
  <c r="Z154" i="29" s="1"/>
  <c r="AH115" i="29"/>
  <c r="AH154" i="29" s="1"/>
  <c r="J108" i="29"/>
  <c r="J147" i="29" s="1"/>
  <c r="R108" i="29"/>
  <c r="R147" i="29" s="1"/>
  <c r="AE108" i="29"/>
  <c r="AE147" i="29" s="1"/>
  <c r="U101" i="29"/>
  <c r="U140" i="29" s="1"/>
  <c r="AI101" i="29"/>
  <c r="AI140" i="29" s="1"/>
  <c r="AE101" i="29"/>
  <c r="AE140" i="29" s="1"/>
  <c r="AJ101" i="29"/>
  <c r="AJ140" i="29" s="1"/>
  <c r="Q93" i="29"/>
  <c r="Q132" i="29" s="1"/>
  <c r="Z93" i="29"/>
  <c r="Z132" i="29" s="1"/>
  <c r="Y93" i="29"/>
  <c r="Y132" i="29" s="1"/>
  <c r="AA118" i="29"/>
  <c r="AA157" i="29" s="1"/>
  <c r="R118" i="29"/>
  <c r="R157" i="29" s="1"/>
  <c r="T118" i="29"/>
  <c r="T157" i="29" s="1"/>
  <c r="AG96" i="29"/>
  <c r="AG135" i="29" s="1"/>
  <c r="N96" i="29"/>
  <c r="N135" i="29" s="1"/>
  <c r="R96" i="29"/>
  <c r="R135" i="29" s="1"/>
  <c r="P96" i="29"/>
  <c r="P135" i="29" s="1"/>
  <c r="T96" i="29"/>
  <c r="T135" i="29" s="1"/>
  <c r="AB96" i="29"/>
  <c r="AB135" i="29" s="1"/>
  <c r="AH114" i="29"/>
  <c r="AH153" i="29" s="1"/>
  <c r="AE114" i="29"/>
  <c r="AE153" i="29" s="1"/>
  <c r="Y114" i="29"/>
  <c r="Y153" i="29" s="1"/>
  <c r="U114" i="29"/>
  <c r="U153" i="29" s="1"/>
  <c r="O114" i="29"/>
  <c r="O153" i="29" s="1"/>
  <c r="AK114" i="29"/>
  <c r="AK153" i="29" s="1"/>
  <c r="X114" i="29"/>
  <c r="X153" i="29" s="1"/>
  <c r="T114" i="29"/>
  <c r="T153" i="29" s="1"/>
  <c r="Q114" i="29"/>
  <c r="Q153" i="29" s="1"/>
  <c r="W107" i="29"/>
  <c r="W146" i="29" s="1"/>
  <c r="T107" i="29"/>
  <c r="T146" i="29" s="1"/>
  <c r="O107" i="29"/>
  <c r="O146" i="29" s="1"/>
  <c r="X107" i="29"/>
  <c r="X146" i="29" s="1"/>
  <c r="AI107" i="29"/>
  <c r="AI146" i="29" s="1"/>
  <c r="AJ107" i="29"/>
  <c r="AJ146" i="29" s="1"/>
  <c r="AC107" i="29"/>
  <c r="AC146" i="29" s="1"/>
  <c r="AE107" i="29"/>
  <c r="AE146" i="29" s="1"/>
  <c r="W99" i="29"/>
  <c r="W138" i="29" s="1"/>
  <c r="AC99" i="29"/>
  <c r="AC138" i="29" s="1"/>
  <c r="AI99" i="29"/>
  <c r="AI138" i="29" s="1"/>
  <c r="AG99" i="29"/>
  <c r="AG138" i="29" s="1"/>
  <c r="M99" i="29"/>
  <c r="M138" i="29" s="1"/>
  <c r="O99" i="29"/>
  <c r="O138" i="29" s="1"/>
  <c r="AF99" i="29"/>
  <c r="AF138" i="29" s="1"/>
  <c r="S99" i="29"/>
  <c r="S138" i="29" s="1"/>
  <c r="J116" i="29"/>
  <c r="J155" i="29" s="1"/>
  <c r="AH116" i="29"/>
  <c r="AH155" i="29" s="1"/>
  <c r="S116" i="29"/>
  <c r="S155" i="29" s="1"/>
  <c r="Z116" i="29"/>
  <c r="Z155" i="29" s="1"/>
  <c r="AF116" i="29"/>
  <c r="AF155" i="29" s="1"/>
  <c r="O116" i="29"/>
  <c r="O155" i="29" s="1"/>
  <c r="M116" i="29"/>
  <c r="M155" i="29" s="1"/>
  <c r="J109" i="29"/>
  <c r="J148" i="29" s="1"/>
  <c r="AH109" i="29"/>
  <c r="AH148" i="29" s="1"/>
  <c r="U109" i="29"/>
  <c r="U148" i="29" s="1"/>
  <c r="N109" i="29"/>
  <c r="N148" i="29" s="1"/>
  <c r="T109" i="29"/>
  <c r="T148" i="29" s="1"/>
  <c r="R109" i="29"/>
  <c r="R148" i="29" s="1"/>
  <c r="Z109" i="29"/>
  <c r="Z148" i="29" s="1"/>
  <c r="X109" i="29"/>
  <c r="X148" i="29" s="1"/>
  <c r="AI109" i="29"/>
  <c r="AI148" i="29" s="1"/>
  <c r="Y109" i="29"/>
  <c r="Y148" i="29" s="1"/>
  <c r="J98" i="29"/>
  <c r="J137" i="29" s="1"/>
  <c r="Y98" i="29"/>
  <c r="Y137" i="29" s="1"/>
  <c r="V98" i="29"/>
  <c r="V137" i="29" s="1"/>
  <c r="AE98" i="29"/>
  <c r="AE137" i="29" s="1"/>
  <c r="AA98" i="29"/>
  <c r="AA137" i="29" s="1"/>
  <c r="Q98" i="29"/>
  <c r="Q137" i="29" s="1"/>
  <c r="AH98" i="29"/>
  <c r="AH137" i="29" s="1"/>
  <c r="O98" i="29"/>
  <c r="O137" i="29" s="1"/>
  <c r="Z98" i="29"/>
  <c r="Z137" i="29" s="1"/>
  <c r="T98" i="29"/>
  <c r="T137" i="29" s="1"/>
  <c r="M98" i="29"/>
  <c r="M137" i="29" s="1"/>
  <c r="W98" i="29"/>
  <c r="W137" i="29" s="1"/>
  <c r="AG98" i="29"/>
  <c r="AG137" i="29" s="1"/>
  <c r="AF98" i="29"/>
  <c r="AF137" i="29" s="1"/>
  <c r="S98" i="29"/>
  <c r="S137" i="29" s="1"/>
  <c r="AJ98" i="29"/>
  <c r="AJ137" i="29" s="1"/>
  <c r="S91" i="29"/>
  <c r="S130" i="29" s="1"/>
  <c r="P91" i="29"/>
  <c r="P130" i="29" s="1"/>
  <c r="M91" i="29"/>
  <c r="M130" i="29" s="1"/>
  <c r="V91" i="29"/>
  <c r="V130" i="29" s="1"/>
  <c r="AJ91" i="29"/>
  <c r="AJ130" i="29" s="1"/>
  <c r="AA91" i="29"/>
  <c r="AA130" i="29" s="1"/>
  <c r="AF91" i="29"/>
  <c r="AF130" i="29" s="1"/>
  <c r="J93" i="31"/>
  <c r="J131" i="31" s="1"/>
  <c r="Q93" i="31"/>
  <c r="Q131" i="31" s="1"/>
  <c r="J101" i="31"/>
  <c r="J139" i="31" s="1"/>
  <c r="N101" i="31"/>
  <c r="N139" i="31" s="1"/>
  <c r="J87" i="31"/>
  <c r="J125" i="31" s="1"/>
  <c r="N87" i="31"/>
  <c r="N125" i="31" s="1"/>
  <c r="J86" i="31"/>
  <c r="J124" i="31" s="1"/>
  <c r="O86" i="31"/>
  <c r="O124" i="31" s="1"/>
  <c r="O86" i="33"/>
  <c r="O124" i="33" s="1"/>
  <c r="J86" i="33"/>
  <c r="J124" i="33" s="1"/>
  <c r="R99" i="33"/>
  <c r="R137" i="33" s="1"/>
  <c r="Q86" i="33"/>
  <c r="Q124" i="33" s="1"/>
  <c r="N99" i="33"/>
  <c r="N137" i="33" s="1"/>
  <c r="W89" i="33"/>
  <c r="W127" i="33" s="1"/>
  <c r="M103" i="33"/>
  <c r="M141" i="33" s="1"/>
  <c r="N110" i="33"/>
  <c r="N148" i="33" s="1"/>
  <c r="O90" i="33"/>
  <c r="O128" i="33" s="1"/>
  <c r="T99" i="33"/>
  <c r="T137" i="33" s="1"/>
  <c r="S98" i="33"/>
  <c r="S136" i="33" s="1"/>
  <c r="O93" i="33"/>
  <c r="O131" i="33" s="1"/>
  <c r="N112" i="33"/>
  <c r="N150" i="33" s="1"/>
  <c r="T113" i="33"/>
  <c r="T151" i="33" s="1"/>
  <c r="J108" i="33"/>
  <c r="J146" i="33" s="1"/>
  <c r="L92" i="33"/>
  <c r="L130" i="33" s="1"/>
  <c r="J99" i="33"/>
  <c r="J137" i="33" s="1"/>
  <c r="J113" i="33"/>
  <c r="J151" i="33" s="1"/>
  <c r="U106" i="33"/>
  <c r="U144" i="33" s="1"/>
  <c r="AF90" i="29"/>
  <c r="AF129" i="29" s="1"/>
  <c r="W90" i="29"/>
  <c r="W129" i="29" s="1"/>
  <c r="M93" i="29"/>
  <c r="M132" i="29" s="1"/>
  <c r="Q91" i="33"/>
  <c r="Q129" i="33" s="1"/>
  <c r="M105" i="33"/>
  <c r="M143" i="33" s="1"/>
  <c r="T115" i="33"/>
  <c r="T153" i="33" s="1"/>
  <c r="J109" i="33"/>
  <c r="J147" i="33" s="1"/>
  <c r="P107" i="33"/>
  <c r="P145" i="33" s="1"/>
  <c r="AD119" i="29"/>
  <c r="AD158" i="29" s="1"/>
  <c r="AB116" i="29"/>
  <c r="AB155" i="29" s="1"/>
  <c r="Q105" i="29"/>
  <c r="Q144" i="29" s="1"/>
  <c r="V96" i="29"/>
  <c r="V135" i="29" s="1"/>
  <c r="Y108" i="29"/>
  <c r="Y147" i="29" s="1"/>
  <c r="L112" i="29"/>
  <c r="L151" i="29" s="1"/>
  <c r="W101" i="29"/>
  <c r="W140" i="29" s="1"/>
  <c r="U112" i="29"/>
  <c r="U151" i="29" s="1"/>
  <c r="O108" i="29"/>
  <c r="O147" i="29" s="1"/>
  <c r="AH104" i="29"/>
  <c r="AH143" i="29" s="1"/>
  <c r="R99" i="29"/>
  <c r="R138" i="29" s="1"/>
  <c r="AK112" i="29"/>
  <c r="AK151" i="29" s="1"/>
  <c r="AE105" i="29"/>
  <c r="AE144" i="29" s="1"/>
  <c r="AI91" i="29"/>
  <c r="AI130" i="29" s="1"/>
  <c r="Z107" i="29"/>
  <c r="Z146" i="29" s="1"/>
  <c r="AJ93" i="29"/>
  <c r="AJ132" i="29" s="1"/>
  <c r="U90" i="29"/>
  <c r="U129" i="29" s="1"/>
  <c r="T112" i="29"/>
  <c r="T151" i="29" s="1"/>
  <c r="U107" i="29"/>
  <c r="U146" i="29" s="1"/>
  <c r="Y95" i="29"/>
  <c r="Y134" i="29" s="1"/>
  <c r="AB99" i="29"/>
  <c r="AB138" i="29" s="1"/>
  <c r="S96" i="29"/>
  <c r="S135" i="29" s="1"/>
  <c r="R93" i="29"/>
  <c r="R132" i="29" s="1"/>
  <c r="AC90" i="29"/>
  <c r="AC129" i="29" s="1"/>
  <c r="Q90" i="29"/>
  <c r="Q129" i="29" s="1"/>
  <c r="AA107" i="29"/>
  <c r="AA146" i="29" s="1"/>
  <c r="AC97" i="29"/>
  <c r="AC136" i="29" s="1"/>
  <c r="R91" i="29"/>
  <c r="R130" i="29" s="1"/>
  <c r="AE99" i="29"/>
  <c r="AE138" i="29" s="1"/>
  <c r="AD108" i="29"/>
  <c r="AD147" i="29" s="1"/>
  <c r="AD99" i="29"/>
  <c r="AD138" i="29" s="1"/>
  <c r="J115" i="29"/>
  <c r="J154" i="29" s="1"/>
  <c r="L107" i="29"/>
  <c r="L146" i="29" s="1"/>
  <c r="AC100" i="29"/>
  <c r="AC139" i="29" s="1"/>
  <c r="U99" i="29"/>
  <c r="U138" i="29" s="1"/>
  <c r="U97" i="29"/>
  <c r="U136" i="29" s="1"/>
  <c r="J99" i="29"/>
  <c r="J138" i="29" s="1"/>
  <c r="S100" i="29"/>
  <c r="S139" i="29" s="1"/>
  <c r="AA108" i="29"/>
  <c r="AA147" i="29" s="1"/>
  <c r="AK115" i="29"/>
  <c r="AK154" i="29" s="1"/>
  <c r="AF111" i="29"/>
  <c r="AF150" i="29" s="1"/>
  <c r="AF108" i="29"/>
  <c r="AF147" i="29" s="1"/>
  <c r="M118" i="29"/>
  <c r="M157" i="29" s="1"/>
  <c r="AD95" i="29"/>
  <c r="AD134" i="29" s="1"/>
  <c r="R98" i="29"/>
  <c r="R137" i="29" s="1"/>
  <c r="V93" i="29"/>
  <c r="V132" i="29" s="1"/>
  <c r="AH96" i="29"/>
  <c r="AH135" i="29" s="1"/>
  <c r="M95" i="29"/>
  <c r="M134" i="29" s="1"/>
  <c r="J114" i="29"/>
  <c r="J153" i="29" s="1"/>
  <c r="Y118" i="29"/>
  <c r="Y157" i="29" s="1"/>
  <c r="AA109" i="29"/>
  <c r="AA148" i="29" s="1"/>
  <c r="AA93" i="29"/>
  <c r="AA132" i="29" s="1"/>
  <c r="U110" i="29"/>
  <c r="U149" i="29" s="1"/>
  <c r="Y90" i="29"/>
  <c r="Y129" i="29" s="1"/>
  <c r="T92" i="29"/>
  <c r="T131" i="29" s="1"/>
  <c r="S111" i="29"/>
  <c r="S150" i="29" s="1"/>
  <c r="J103" i="29"/>
  <c r="J142" i="29" s="1"/>
  <c r="AC98" i="29"/>
  <c r="AC137" i="29" s="1"/>
  <c r="N97" i="31"/>
  <c r="N135" i="31" s="1"/>
  <c r="O104" i="31"/>
  <c r="O142" i="31" s="1"/>
  <c r="Q107" i="31"/>
  <c r="Q145" i="31" s="1"/>
  <c r="S96" i="31"/>
  <c r="S134" i="31" s="1"/>
  <c r="M96" i="31"/>
  <c r="M134" i="31" s="1"/>
  <c r="AE109" i="29"/>
  <c r="AE148" i="29" s="1"/>
  <c r="X105" i="29"/>
  <c r="X144" i="29" s="1"/>
  <c r="AF97" i="29"/>
  <c r="AF136" i="29" s="1"/>
  <c r="AC105" i="29"/>
  <c r="AC144" i="29" s="1"/>
  <c r="L91" i="25"/>
  <c r="M98" i="25"/>
  <c r="L99" i="25"/>
  <c r="M108" i="25"/>
  <c r="AL109" i="29"/>
  <c r="AL148" i="29" s="1"/>
  <c r="AK111" i="29"/>
  <c r="AK150" i="29" s="1"/>
  <c r="L97" i="29"/>
  <c r="L136" i="29" s="1"/>
  <c r="AK100" i="29"/>
  <c r="AK139" i="29" s="1"/>
  <c r="Q91" i="29"/>
  <c r="Q130" i="29" s="1"/>
  <c r="Q99" i="29"/>
  <c r="Q138" i="29" s="1"/>
  <c r="AL107" i="29"/>
  <c r="AL146" i="29" s="1"/>
  <c r="Z114" i="29"/>
  <c r="Z153" i="29" s="1"/>
  <c r="M110" i="22"/>
  <c r="Y104" i="29"/>
  <c r="Y143" i="29" s="1"/>
  <c r="AB90" i="29"/>
  <c r="AB129" i="29" s="1"/>
  <c r="U116" i="29"/>
  <c r="U155" i="29" s="1"/>
  <c r="AK119" i="29"/>
  <c r="AK158" i="29" s="1"/>
  <c r="N115" i="31"/>
  <c r="N153" i="31" s="1"/>
  <c r="L89" i="31"/>
  <c r="L127" i="31" s="1"/>
  <c r="S109" i="29"/>
  <c r="S148" i="29" s="1"/>
  <c r="Z90" i="27"/>
  <c r="Z128" i="27" s="1"/>
  <c r="X90" i="27"/>
  <c r="X128" i="27" s="1"/>
  <c r="Q96" i="27"/>
  <c r="Q134" i="27" s="1"/>
  <c r="L104" i="27"/>
  <c r="L142" i="27" s="1"/>
  <c r="AE111" i="27"/>
  <c r="AE149" i="27" s="1"/>
  <c r="W103" i="27"/>
  <c r="W141" i="27" s="1"/>
  <c r="M107" i="27"/>
  <c r="M145" i="27" s="1"/>
  <c r="W91" i="27"/>
  <c r="W129" i="27" s="1"/>
  <c r="J92" i="27"/>
  <c r="K92" i="27" s="1"/>
  <c r="AB98" i="27"/>
  <c r="AB136" i="27" s="1"/>
  <c r="AE93" i="27"/>
  <c r="AE131" i="27" s="1"/>
  <c r="AC112" i="27"/>
  <c r="AC150" i="27" s="1"/>
  <c r="O87" i="27"/>
  <c r="O125" i="27" s="1"/>
  <c r="AL90" i="29"/>
  <c r="AL129" i="29" s="1"/>
  <c r="Q87" i="22"/>
  <c r="L109" i="29"/>
  <c r="L148" i="29" s="1"/>
  <c r="AL101" i="29"/>
  <c r="AL140" i="29" s="1"/>
  <c r="Q96" i="29"/>
  <c r="Q135" i="29" s="1"/>
  <c r="Q111" i="29"/>
  <c r="Q150" i="29" s="1"/>
  <c r="AL98" i="29"/>
  <c r="AL137" i="29" s="1"/>
  <c r="AL111" i="29"/>
  <c r="AL150" i="29" s="1"/>
  <c r="AK107" i="29"/>
  <c r="AK146" i="29" s="1"/>
  <c r="AL105" i="29"/>
  <c r="AL144" i="29" s="1"/>
  <c r="Q100" i="29"/>
  <c r="Q139" i="29" s="1"/>
  <c r="AL104" i="29"/>
  <c r="AL143" i="29" s="1"/>
  <c r="AL100" i="29"/>
  <c r="AL139" i="29" s="1"/>
  <c r="AL91" i="29"/>
  <c r="AL130" i="29" s="1"/>
  <c r="Q109" i="29"/>
  <c r="Q148" i="29" s="1"/>
  <c r="Q104" i="22"/>
  <c r="Q102" i="22"/>
  <c r="Q100" i="22"/>
  <c r="Q98" i="22"/>
  <c r="Q92" i="22"/>
  <c r="Q90" i="22"/>
  <c r="P104" i="22"/>
  <c r="P100" i="22"/>
  <c r="P92" i="22"/>
  <c r="S104" i="22"/>
  <c r="S102" i="22"/>
  <c r="O98" i="22"/>
  <c r="O92" i="22"/>
  <c r="O90" i="22"/>
  <c r="O87" i="22"/>
  <c r="N102" i="22"/>
  <c r="N98" i="22"/>
  <c r="N90" i="22"/>
  <c r="P107" i="22"/>
  <c r="P95" i="22"/>
  <c r="L87" i="22"/>
  <c r="N105" i="22"/>
  <c r="N93" i="22"/>
  <c r="R87" i="22"/>
  <c r="AK98" i="29"/>
  <c r="AK137" i="29" s="1"/>
  <c r="Q97" i="29"/>
  <c r="Q136" i="29" s="1"/>
  <c r="AK91" i="29"/>
  <c r="AK130" i="29" s="1"/>
  <c r="AK99" i="29"/>
  <c r="AK138" i="29" s="1"/>
  <c r="AL97" i="29"/>
  <c r="AL136" i="29" s="1"/>
  <c r="AD91" i="29"/>
  <c r="AD130" i="29" s="1"/>
  <c r="Q107" i="22"/>
  <c r="Q105" i="22"/>
  <c r="Q95" i="22"/>
  <c r="Q93" i="22"/>
  <c r="M87" i="22"/>
  <c r="P102" i="22"/>
  <c r="P98" i="22"/>
  <c r="P90" i="22"/>
  <c r="S107" i="22"/>
  <c r="S105" i="22"/>
  <c r="O95" i="22"/>
  <c r="O93" i="22"/>
  <c r="N104" i="22"/>
  <c r="N92" i="22"/>
  <c r="P105" i="22"/>
  <c r="P93" i="22"/>
  <c r="N107" i="22"/>
  <c r="N95" i="22"/>
  <c r="M108" i="22"/>
  <c r="M106" i="22"/>
  <c r="M104" i="22"/>
  <c r="M102" i="22"/>
  <c r="M98" i="22"/>
  <c r="M96" i="22"/>
  <c r="M94" i="22"/>
  <c r="M92" i="22"/>
  <c r="M90" i="22"/>
  <c r="M88" i="22"/>
  <c r="L108" i="22"/>
  <c r="L104" i="22"/>
  <c r="L96" i="22"/>
  <c r="L92" i="22"/>
  <c r="L88" i="22"/>
  <c r="O108" i="22"/>
  <c r="O106" i="22"/>
  <c r="O104" i="22"/>
  <c r="O102" i="22"/>
  <c r="S97" i="22"/>
  <c r="S95" i="22"/>
  <c r="S93" i="22"/>
  <c r="S91" i="22"/>
  <c r="R108" i="22"/>
  <c r="R104" i="22"/>
  <c r="R96" i="22"/>
  <c r="R92" i="22"/>
  <c r="R88" i="22"/>
  <c r="L105" i="22"/>
  <c r="L93" i="22"/>
  <c r="P87" i="22"/>
  <c r="R105" i="22"/>
  <c r="R93" i="22"/>
  <c r="M107" i="22"/>
  <c r="M105" i="22"/>
  <c r="M95" i="22"/>
  <c r="M93" i="22"/>
  <c r="L102" i="22"/>
  <c r="L98" i="22"/>
  <c r="L90" i="22"/>
  <c r="O107" i="22"/>
  <c r="O105" i="22"/>
  <c r="S98" i="22"/>
  <c r="S92" i="22"/>
  <c r="S90" i="22"/>
  <c r="S87" i="22"/>
  <c r="R102" i="22"/>
  <c r="R98" i="22"/>
  <c r="R90" i="22"/>
  <c r="L107" i="22"/>
  <c r="L103" i="22"/>
  <c r="L95" i="22"/>
  <c r="R107" i="22"/>
  <c r="R103" i="22"/>
  <c r="R95" i="22"/>
  <c r="R91" i="22"/>
  <c r="N87" i="22"/>
  <c r="W90" i="22"/>
  <c r="W98" i="22"/>
  <c r="W93" i="22"/>
  <c r="W91" i="22"/>
  <c r="W99" i="22"/>
  <c r="W96" i="22"/>
  <c r="W89" i="22"/>
  <c r="W105" i="22"/>
  <c r="W102" i="22"/>
  <c r="W92" i="22"/>
  <c r="W87" i="22"/>
  <c r="W95" i="22"/>
  <c r="W100" i="22"/>
  <c r="Q110" i="33"/>
  <c r="Q148" i="33" s="1"/>
  <c r="Q111" i="33"/>
  <c r="Q149" i="33" s="1"/>
  <c r="R108" i="33"/>
  <c r="R146" i="33" s="1"/>
  <c r="U110" i="33"/>
  <c r="U148" i="33" s="1"/>
  <c r="S115" i="33"/>
  <c r="S153" i="33" s="1"/>
  <c r="P115" i="33"/>
  <c r="P153" i="33" s="1"/>
  <c r="R111" i="33"/>
  <c r="R149" i="33" s="1"/>
  <c r="W111" i="33"/>
  <c r="W149" i="33" s="1"/>
  <c r="P108" i="33"/>
  <c r="P146" i="33" s="1"/>
  <c r="P109" i="33"/>
  <c r="P147" i="33" s="1"/>
  <c r="J115" i="33"/>
  <c r="J153" i="33" s="1"/>
  <c r="N114" i="31"/>
  <c r="N152" i="31" s="1"/>
  <c r="Q114" i="31"/>
  <c r="Q152" i="31" s="1"/>
  <c r="O114" i="31"/>
  <c r="O152" i="31" s="1"/>
  <c r="P112" i="31"/>
  <c r="P150" i="31" s="1"/>
  <c r="O113" i="31"/>
  <c r="O151" i="31" s="1"/>
  <c r="N112" i="31"/>
  <c r="N150" i="31" s="1"/>
  <c r="Q112" i="31"/>
  <c r="Q150" i="31" s="1"/>
  <c r="P114" i="31"/>
  <c r="P152" i="31" s="1"/>
  <c r="P111" i="31"/>
  <c r="P149" i="31" s="1"/>
  <c r="Q118" i="29"/>
  <c r="Q157" i="29" s="1"/>
  <c r="X119" i="29"/>
  <c r="X158" i="29" s="1"/>
  <c r="W116" i="29"/>
  <c r="W155" i="29" s="1"/>
  <c r="X116" i="29"/>
  <c r="X155" i="29" s="1"/>
  <c r="U119" i="29"/>
  <c r="U158" i="29" s="1"/>
  <c r="Z112" i="29"/>
  <c r="Z151" i="29" s="1"/>
  <c r="T115" i="29"/>
  <c r="T154" i="29" s="1"/>
  <c r="AI119" i="29"/>
  <c r="AI158" i="29" s="1"/>
  <c r="AC115" i="29"/>
  <c r="AC154" i="29" s="1"/>
  <c r="Z119" i="29"/>
  <c r="Z158" i="29" s="1"/>
  <c r="AL116" i="29"/>
  <c r="AL155" i="29" s="1"/>
  <c r="AC116" i="29"/>
  <c r="AC155" i="29" s="1"/>
  <c r="AF115" i="29"/>
  <c r="AF154" i="29" s="1"/>
  <c r="AG112" i="29"/>
  <c r="AG151" i="29" s="1"/>
  <c r="Q119" i="29"/>
  <c r="Q158" i="29" s="1"/>
  <c r="AI114" i="29"/>
  <c r="AI153" i="29" s="1"/>
  <c r="W112" i="29"/>
  <c r="W151" i="29" s="1"/>
  <c r="AL115" i="29"/>
  <c r="AL154" i="29" s="1"/>
  <c r="AI112" i="29"/>
  <c r="AI151" i="29" s="1"/>
  <c r="V115" i="29"/>
  <c r="V154" i="29" s="1"/>
  <c r="X112" i="29"/>
  <c r="X151" i="29" s="1"/>
  <c r="J118" i="29"/>
  <c r="J157" i="29" s="1"/>
  <c r="AL114" i="29"/>
  <c r="AL153" i="29" s="1"/>
  <c r="J119" i="29"/>
  <c r="J158" i="29" s="1"/>
  <c r="W114" i="29"/>
  <c r="W153" i="29" s="1"/>
  <c r="L114" i="29"/>
  <c r="L153" i="29" s="1"/>
  <c r="P114" i="29"/>
  <c r="P153" i="29" s="1"/>
  <c r="AJ116" i="29"/>
  <c r="AJ155" i="29" s="1"/>
  <c r="AI116" i="29"/>
  <c r="AI155" i="29" s="1"/>
  <c r="N116" i="29"/>
  <c r="N155" i="29" s="1"/>
  <c r="S112" i="29"/>
  <c r="S151" i="29" s="1"/>
  <c r="AJ119" i="29"/>
  <c r="AJ158" i="29" s="1"/>
  <c r="O115" i="29"/>
  <c r="O154" i="29" s="1"/>
  <c r="Q113" i="29"/>
  <c r="Q152" i="29" s="1"/>
  <c r="V116" i="29"/>
  <c r="V155" i="29" s="1"/>
  <c r="R119" i="29"/>
  <c r="R158" i="29" s="1"/>
  <c r="Q116" i="29"/>
  <c r="Q155" i="29" s="1"/>
  <c r="AE116" i="29"/>
  <c r="AE155" i="29" s="1"/>
  <c r="L118" i="29"/>
  <c r="L157" i="29" s="1"/>
  <c r="Q112" i="29"/>
  <c r="Q151" i="29" s="1"/>
  <c r="AB114" i="29"/>
  <c r="AB153" i="29" s="1"/>
  <c r="P115" i="29"/>
  <c r="P154" i="29" s="1"/>
  <c r="AC119" i="29"/>
  <c r="AC158" i="29" s="1"/>
  <c r="L116" i="29"/>
  <c r="L155" i="29" s="1"/>
  <c r="S115" i="29"/>
  <c r="S154" i="29" s="1"/>
  <c r="AG114" i="29"/>
  <c r="AG153" i="29" s="1"/>
  <c r="O118" i="29"/>
  <c r="O157" i="29" s="1"/>
  <c r="N118" i="29"/>
  <c r="N157" i="29" s="1"/>
  <c r="R116" i="29"/>
  <c r="R155" i="29" s="1"/>
  <c r="R115" i="29"/>
  <c r="R154" i="29" s="1"/>
  <c r="N112" i="29"/>
  <c r="N151" i="29" s="1"/>
  <c r="W119" i="29"/>
  <c r="W158" i="29" s="1"/>
  <c r="X118" i="29"/>
  <c r="X157" i="29" s="1"/>
  <c r="P119" i="29"/>
  <c r="P158" i="29" s="1"/>
  <c r="AD114" i="29"/>
  <c r="AD153" i="29" s="1"/>
  <c r="R112" i="29"/>
  <c r="R151" i="29" s="1"/>
  <c r="M119" i="29"/>
  <c r="M158" i="29" s="1"/>
  <c r="V114" i="29"/>
  <c r="V153" i="29" s="1"/>
  <c r="S118" i="29"/>
  <c r="S157" i="29" s="1"/>
  <c r="AA119" i="29"/>
  <c r="AA158" i="29" s="1"/>
  <c r="AA115" i="29"/>
  <c r="AA154" i="29" s="1"/>
  <c r="L119" i="29"/>
  <c r="L158" i="29" s="1"/>
  <c r="AF114" i="29"/>
  <c r="AF153" i="29" s="1"/>
  <c r="AA114" i="29"/>
  <c r="AA153" i="29" s="1"/>
  <c r="AL118" i="29"/>
  <c r="AL157" i="29" s="1"/>
  <c r="AD118" i="29"/>
  <c r="AD157" i="29" s="1"/>
  <c r="AB112" i="29"/>
  <c r="AB151" i="29" s="1"/>
  <c r="AK116" i="29"/>
  <c r="AK155" i="29" s="1"/>
  <c r="T116" i="29"/>
  <c r="T155" i="29" s="1"/>
  <c r="AL119" i="29"/>
  <c r="AL158" i="29" s="1"/>
  <c r="AJ112" i="29"/>
  <c r="AJ151" i="29" s="1"/>
  <c r="Y112" i="29"/>
  <c r="Y151" i="29" s="1"/>
  <c r="S110" i="27"/>
  <c r="S148" i="27" s="1"/>
  <c r="P110" i="27"/>
  <c r="P148" i="27" s="1"/>
  <c r="S111" i="27"/>
  <c r="S149" i="27" s="1"/>
  <c r="P111" i="27"/>
  <c r="P149" i="27" s="1"/>
  <c r="N109" i="27"/>
  <c r="N147" i="27" s="1"/>
  <c r="AD109" i="27"/>
  <c r="AD147" i="27" s="1"/>
  <c r="AH109" i="27"/>
  <c r="AH147" i="27" s="1"/>
  <c r="M109" i="27"/>
  <c r="M147" i="27" s="1"/>
  <c r="Q109" i="27"/>
  <c r="Q147" i="27" s="1"/>
  <c r="T109" i="27"/>
  <c r="T147" i="27" s="1"/>
  <c r="T108" i="27"/>
  <c r="T146" i="27" s="1"/>
  <c r="N108" i="27"/>
  <c r="N146" i="27" s="1"/>
  <c r="AH108" i="27"/>
  <c r="AH146" i="27" s="1"/>
  <c r="M108" i="27"/>
  <c r="M146" i="27" s="1"/>
  <c r="Q108" i="27"/>
  <c r="Q146" i="27" s="1"/>
  <c r="W108" i="27"/>
  <c r="W146" i="27" s="1"/>
  <c r="AD115" i="27"/>
  <c r="AD153" i="27" s="1"/>
  <c r="AG114" i="27"/>
  <c r="AG152" i="27" s="1"/>
  <c r="N114" i="27"/>
  <c r="N152" i="27" s="1"/>
  <c r="Z114" i="27"/>
  <c r="Z152" i="27" s="1"/>
  <c r="P114" i="27"/>
  <c r="P152" i="27" s="1"/>
  <c r="O114" i="27"/>
  <c r="O152" i="27" s="1"/>
  <c r="R112" i="27"/>
  <c r="R150" i="27" s="1"/>
  <c r="X112" i="27"/>
  <c r="X150" i="27" s="1"/>
  <c r="AG112" i="27"/>
  <c r="AG150" i="27" s="1"/>
  <c r="L112" i="27"/>
  <c r="L150" i="27" s="1"/>
  <c r="P112" i="27"/>
  <c r="P150" i="27" s="1"/>
  <c r="W112" i="27"/>
  <c r="W150" i="27" s="1"/>
  <c r="AH110" i="27"/>
  <c r="AH148" i="27" s="1"/>
  <c r="X111" i="27"/>
  <c r="X149" i="27" s="1"/>
  <c r="W111" i="27"/>
  <c r="W149" i="27" s="1"/>
  <c r="U109" i="27"/>
  <c r="U147" i="27" s="1"/>
  <c r="Z109" i="27"/>
  <c r="Z147" i="27" s="1"/>
  <c r="W109" i="27"/>
  <c r="W147" i="27" s="1"/>
  <c r="AA109" i="27"/>
  <c r="AA147" i="27" s="1"/>
  <c r="AB109" i="27"/>
  <c r="AB147" i="27" s="1"/>
  <c r="P108" i="27"/>
  <c r="P146" i="27" s="1"/>
  <c r="U108" i="27"/>
  <c r="U146" i="27" s="1"/>
  <c r="X108" i="27"/>
  <c r="X146" i="27" s="1"/>
  <c r="AB108" i="27"/>
  <c r="AB146" i="27" s="1"/>
  <c r="AE108" i="27"/>
  <c r="AE146" i="27" s="1"/>
  <c r="Q114" i="27"/>
  <c r="Q152" i="27" s="1"/>
  <c r="L114" i="27"/>
  <c r="L152" i="27" s="1"/>
  <c r="AB114" i="27"/>
  <c r="AB152" i="27" s="1"/>
  <c r="AA114" i="27"/>
  <c r="AA152" i="27" s="1"/>
  <c r="N112" i="27"/>
  <c r="N150" i="27" s="1"/>
  <c r="AD112" i="27"/>
  <c r="AD150" i="27" s="1"/>
  <c r="V112" i="27"/>
  <c r="V150" i="27" s="1"/>
  <c r="Z112" i="27"/>
  <c r="Z150" i="27" s="1"/>
  <c r="AE112" i="27"/>
  <c r="AE150" i="27" s="1"/>
  <c r="L109" i="25"/>
  <c r="J110" i="25"/>
  <c r="L110" i="25"/>
  <c r="M109" i="25"/>
  <c r="K115" i="25"/>
  <c r="M111" i="25"/>
  <c r="L113" i="25"/>
  <c r="N115" i="22"/>
  <c r="R111" i="22"/>
  <c r="M115" i="22"/>
  <c r="S115" i="22"/>
  <c r="J112" i="22"/>
  <c r="J115" i="22"/>
  <c r="J109" i="22"/>
  <c r="S112" i="22"/>
  <c r="J110" i="22"/>
  <c r="W114" i="22"/>
  <c r="W109" i="22"/>
  <c r="M116" i="22"/>
  <c r="P110" i="22"/>
  <c r="P115" i="22"/>
  <c r="L112" i="22"/>
  <c r="N112" i="22"/>
  <c r="M112" i="22"/>
  <c r="S114" i="22"/>
  <c r="J113" i="22"/>
  <c r="W110" i="22"/>
  <c r="W112" i="22"/>
  <c r="S99" i="31"/>
  <c r="S137" i="31" s="1"/>
  <c r="P107" i="31"/>
  <c r="P145" i="31" s="1"/>
  <c r="L105" i="31"/>
  <c r="L143" i="31" s="1"/>
  <c r="L101" i="31"/>
  <c r="L139" i="31" s="1"/>
  <c r="Q98" i="31"/>
  <c r="Q136" i="31" s="1"/>
  <c r="R96" i="31"/>
  <c r="R134" i="31" s="1"/>
  <c r="R91" i="31"/>
  <c r="R129" i="31" s="1"/>
  <c r="N89" i="31"/>
  <c r="N127" i="31" s="1"/>
  <c r="R90" i="31"/>
  <c r="R128" i="31" s="1"/>
  <c r="O102" i="31"/>
  <c r="O140" i="31" s="1"/>
  <c r="Q96" i="31"/>
  <c r="Q134" i="31" s="1"/>
  <c r="M87" i="31"/>
  <c r="M125" i="31" s="1"/>
  <c r="N100" i="31"/>
  <c r="N138" i="31" s="1"/>
  <c r="Q106" i="31"/>
  <c r="Q144" i="31" s="1"/>
  <c r="Q104" i="31"/>
  <c r="Q142" i="31" s="1"/>
  <c r="Q100" i="31"/>
  <c r="Q138" i="31" s="1"/>
  <c r="R98" i="31"/>
  <c r="R136" i="31" s="1"/>
  <c r="O94" i="31"/>
  <c r="O132" i="31" s="1"/>
  <c r="O89" i="31"/>
  <c r="O127" i="31" s="1"/>
  <c r="O92" i="31"/>
  <c r="O130" i="31" s="1"/>
  <c r="P99" i="31"/>
  <c r="P137" i="31" s="1"/>
  <c r="M95" i="31"/>
  <c r="M133" i="31" s="1"/>
  <c r="N107" i="31"/>
  <c r="N145" i="31" s="1"/>
  <c r="L94" i="31"/>
  <c r="L132" i="31" s="1"/>
  <c r="S113" i="31"/>
  <c r="S151" i="31" s="1"/>
  <c r="L110" i="31"/>
  <c r="L148" i="31" s="1"/>
  <c r="N104" i="31"/>
  <c r="N142" i="31" s="1"/>
  <c r="R114" i="31"/>
  <c r="R152" i="31" s="1"/>
  <c r="R112" i="31"/>
  <c r="R150" i="31" s="1"/>
  <c r="M115" i="31"/>
  <c r="M153" i="31" s="1"/>
  <c r="M113" i="31"/>
  <c r="M151" i="31" s="1"/>
  <c r="L108" i="31"/>
  <c r="L146" i="31" s="1"/>
  <c r="P90" i="31"/>
  <c r="P128" i="31" s="1"/>
  <c r="L86" i="31"/>
  <c r="L124" i="31" s="1"/>
  <c r="L115" i="31"/>
  <c r="L153" i="31" s="1"/>
  <c r="L113" i="31"/>
  <c r="L151" i="31" s="1"/>
  <c r="O99" i="31"/>
  <c r="O137" i="31" s="1"/>
  <c r="Q89" i="31"/>
  <c r="Q127" i="31" s="1"/>
  <c r="M97" i="31"/>
  <c r="M135" i="31" s="1"/>
  <c r="L106" i="31"/>
  <c r="L144" i="31" s="1"/>
  <c r="L104" i="31"/>
  <c r="L142" i="31" s="1"/>
  <c r="L100" i="31"/>
  <c r="L138" i="31" s="1"/>
  <c r="R97" i="31"/>
  <c r="R135" i="31" s="1"/>
  <c r="R94" i="31"/>
  <c r="R132" i="31" s="1"/>
  <c r="N90" i="31"/>
  <c r="N128" i="31" s="1"/>
  <c r="S97" i="31"/>
  <c r="S135" i="31" s="1"/>
  <c r="O105" i="31"/>
  <c r="O143" i="31" s="1"/>
  <c r="L99" i="31"/>
  <c r="L137" i="31" s="1"/>
  <c r="Q91" i="31"/>
  <c r="Q129" i="31" s="1"/>
  <c r="N105" i="31"/>
  <c r="N143" i="31" s="1"/>
  <c r="P96" i="31"/>
  <c r="P134" i="31" s="1"/>
  <c r="Q105" i="31"/>
  <c r="Q143" i="31" s="1"/>
  <c r="Q103" i="31"/>
  <c r="Q141" i="31" s="1"/>
  <c r="Q99" i="31"/>
  <c r="Q137" i="31" s="1"/>
  <c r="O97" i="31"/>
  <c r="O135" i="31" s="1"/>
  <c r="O90" i="31"/>
  <c r="O128" i="31" s="1"/>
  <c r="O98" i="31"/>
  <c r="O136" i="31" s="1"/>
  <c r="S105" i="31"/>
  <c r="S143" i="31" s="1"/>
  <c r="Q97" i="31"/>
  <c r="Q135" i="31" s="1"/>
  <c r="M90" i="31"/>
  <c r="M128" i="31" s="1"/>
  <c r="L96" i="31"/>
  <c r="L134" i="31" s="1"/>
  <c r="L91" i="31"/>
  <c r="L129" i="31" s="1"/>
  <c r="R115" i="31"/>
  <c r="R153" i="31" s="1"/>
  <c r="S112" i="31"/>
  <c r="S150" i="31" s="1"/>
  <c r="N106" i="31"/>
  <c r="N144" i="31" s="1"/>
  <c r="R99" i="31"/>
  <c r="R137" i="31" s="1"/>
  <c r="R113" i="31"/>
  <c r="R151" i="31" s="1"/>
  <c r="O110" i="31"/>
  <c r="O148" i="31" s="1"/>
  <c r="M114" i="31"/>
  <c r="M152" i="31" s="1"/>
  <c r="M112" i="31"/>
  <c r="M150" i="31" s="1"/>
  <c r="L97" i="31"/>
  <c r="L135" i="31" s="1"/>
  <c r="P89" i="31"/>
  <c r="P127" i="31" s="1"/>
  <c r="S115" i="31"/>
  <c r="S153" i="31" s="1"/>
  <c r="L114" i="31"/>
  <c r="L152" i="31" s="1"/>
  <c r="L112" i="31"/>
  <c r="L150" i="31" s="1"/>
  <c r="S114" i="31"/>
  <c r="S152" i="31" s="1"/>
  <c r="L92" i="31"/>
  <c r="L130" i="31" s="1"/>
  <c r="Q115" i="31"/>
  <c r="Q153" i="31" s="1"/>
  <c r="W113" i="33"/>
  <c r="W151" i="33" s="1"/>
  <c r="R113" i="33"/>
  <c r="R151" i="33" s="1"/>
  <c r="L113" i="33"/>
  <c r="L151" i="33" s="1"/>
  <c r="U113" i="33"/>
  <c r="U151" i="33" s="1"/>
  <c r="V109" i="33"/>
  <c r="V147" i="33" s="1"/>
  <c r="L109" i="33"/>
  <c r="L147" i="33" s="1"/>
  <c r="M109" i="33"/>
  <c r="M147" i="33" s="1"/>
  <c r="U109" i="33"/>
  <c r="U147" i="33" s="1"/>
  <c r="T109" i="33"/>
  <c r="T147" i="33" s="1"/>
  <c r="Q109" i="33"/>
  <c r="Q147" i="33" s="1"/>
  <c r="R109" i="33"/>
  <c r="R147" i="33" s="1"/>
  <c r="P105" i="33"/>
  <c r="P143" i="33" s="1"/>
  <c r="T105" i="33"/>
  <c r="T143" i="33" s="1"/>
  <c r="S105" i="33"/>
  <c r="S143" i="33" s="1"/>
  <c r="J105" i="33"/>
  <c r="J143" i="33" s="1"/>
  <c r="O105" i="33"/>
  <c r="O143" i="33" s="1"/>
  <c r="T101" i="33"/>
  <c r="T139" i="33" s="1"/>
  <c r="U101" i="33"/>
  <c r="U139" i="33" s="1"/>
  <c r="M101" i="33"/>
  <c r="M139" i="33" s="1"/>
  <c r="W101" i="33"/>
  <c r="W139" i="33" s="1"/>
  <c r="N101" i="33"/>
  <c r="N139" i="33" s="1"/>
  <c r="J97" i="33"/>
  <c r="J135" i="33" s="1"/>
  <c r="M97" i="33"/>
  <c r="M135" i="33" s="1"/>
  <c r="Q97" i="33"/>
  <c r="Q135" i="33" s="1"/>
  <c r="N97" i="33"/>
  <c r="N135" i="33" s="1"/>
  <c r="W97" i="33"/>
  <c r="W135" i="33" s="1"/>
  <c r="P93" i="33"/>
  <c r="P131" i="33" s="1"/>
  <c r="R93" i="33"/>
  <c r="R131" i="33" s="1"/>
  <c r="J93" i="33"/>
  <c r="J131" i="33" s="1"/>
  <c r="V93" i="33"/>
  <c r="V131" i="33" s="1"/>
  <c r="M93" i="33"/>
  <c r="M131" i="33" s="1"/>
  <c r="J89" i="33"/>
  <c r="J127" i="33" s="1"/>
  <c r="L89" i="33"/>
  <c r="L127" i="33" s="1"/>
  <c r="M89" i="33"/>
  <c r="M127" i="33" s="1"/>
  <c r="T89" i="33"/>
  <c r="T127" i="33" s="1"/>
  <c r="Q89" i="33"/>
  <c r="Q127" i="33" s="1"/>
  <c r="T114" i="33"/>
  <c r="T152" i="33" s="1"/>
  <c r="N114" i="33"/>
  <c r="N152" i="33" s="1"/>
  <c r="U114" i="33"/>
  <c r="U152" i="33" s="1"/>
  <c r="V114" i="33"/>
  <c r="V152" i="33" s="1"/>
  <c r="W114" i="33"/>
  <c r="W152" i="33" s="1"/>
  <c r="Q114" i="33"/>
  <c r="Q152" i="33" s="1"/>
  <c r="V110" i="33"/>
  <c r="V148" i="33" s="1"/>
  <c r="O110" i="33"/>
  <c r="O148" i="33" s="1"/>
  <c r="T110" i="33"/>
  <c r="T148" i="33" s="1"/>
  <c r="M110" i="33"/>
  <c r="M148" i="33" s="1"/>
  <c r="P110" i="33"/>
  <c r="P148" i="33" s="1"/>
  <c r="L106" i="33"/>
  <c r="L144" i="33" s="1"/>
  <c r="N106" i="33"/>
  <c r="N144" i="33" s="1"/>
  <c r="O106" i="33"/>
  <c r="O144" i="33" s="1"/>
  <c r="T106" i="33"/>
  <c r="T144" i="33" s="1"/>
  <c r="J106" i="33"/>
  <c r="J144" i="33" s="1"/>
  <c r="J102" i="33"/>
  <c r="J140" i="33" s="1"/>
  <c r="P102" i="33"/>
  <c r="P140" i="33" s="1"/>
  <c r="J98" i="33"/>
  <c r="J136" i="33" s="1"/>
  <c r="T98" i="33"/>
  <c r="T136" i="33" s="1"/>
  <c r="Q98" i="33"/>
  <c r="Q136" i="33" s="1"/>
  <c r="M98" i="33"/>
  <c r="M136" i="33" s="1"/>
  <c r="J94" i="33"/>
  <c r="J132" i="33" s="1"/>
  <c r="W94" i="33"/>
  <c r="W132" i="33" s="1"/>
  <c r="R94" i="33"/>
  <c r="R132" i="33" s="1"/>
  <c r="M94" i="33"/>
  <c r="M132" i="33" s="1"/>
  <c r="S90" i="33"/>
  <c r="S128" i="33" s="1"/>
  <c r="U90" i="33"/>
  <c r="U128" i="33" s="1"/>
  <c r="W90" i="33"/>
  <c r="W128" i="33" s="1"/>
  <c r="T90" i="33"/>
  <c r="T128" i="33" s="1"/>
  <c r="J90" i="33"/>
  <c r="J128" i="33" s="1"/>
  <c r="Q99" i="33"/>
  <c r="Q137" i="33" s="1"/>
  <c r="M99" i="33"/>
  <c r="M137" i="33" s="1"/>
  <c r="W99" i="33"/>
  <c r="W137" i="33" s="1"/>
  <c r="Q106" i="33"/>
  <c r="Q144" i="33" s="1"/>
  <c r="P100" i="33"/>
  <c r="P138" i="33" s="1"/>
  <c r="S114" i="33"/>
  <c r="S152" i="33" s="1"/>
  <c r="V107" i="33"/>
  <c r="V145" i="33" s="1"/>
  <c r="S99" i="33"/>
  <c r="S137" i="33" s="1"/>
  <c r="W96" i="33"/>
  <c r="W134" i="33" s="1"/>
  <c r="R90" i="33"/>
  <c r="R128" i="33" s="1"/>
  <c r="Q87" i="33"/>
  <c r="Q125" i="33" s="1"/>
  <c r="P106" i="33"/>
  <c r="P144" i="33" s="1"/>
  <c r="M102" i="33"/>
  <c r="M140" i="33" s="1"/>
  <c r="T97" i="33"/>
  <c r="T135" i="33" s="1"/>
  <c r="L93" i="33"/>
  <c r="L131" i="33" s="1"/>
  <c r="T87" i="33"/>
  <c r="T125" i="33" s="1"/>
  <c r="P111" i="33"/>
  <c r="P149" i="33" s="1"/>
  <c r="R106" i="33"/>
  <c r="R144" i="33" s="1"/>
  <c r="V103" i="33"/>
  <c r="V141" i="33" s="1"/>
  <c r="O100" i="33"/>
  <c r="O138" i="33" s="1"/>
  <c r="S93" i="33"/>
  <c r="S131" i="33" s="1"/>
  <c r="V89" i="33"/>
  <c r="V127" i="33" s="1"/>
  <c r="V98" i="33"/>
  <c r="V136" i="33" s="1"/>
  <c r="L98" i="33"/>
  <c r="L136" i="33" s="1"/>
  <c r="P95" i="33"/>
  <c r="P133" i="33" s="1"/>
  <c r="T92" i="33"/>
  <c r="T130" i="33" s="1"/>
  <c r="R87" i="33"/>
  <c r="R125" i="33" s="1"/>
  <c r="O102" i="33"/>
  <c r="O140" i="33" s="1"/>
  <c r="L103" i="33"/>
  <c r="L141" i="33" s="1"/>
  <c r="Q108" i="33"/>
  <c r="Q146" i="33" s="1"/>
  <c r="V113" i="33"/>
  <c r="V151" i="33" s="1"/>
  <c r="P89" i="33"/>
  <c r="P127" i="33" s="1"/>
  <c r="O108" i="33"/>
  <c r="O146" i="33" s="1"/>
  <c r="O101" i="33"/>
  <c r="O139" i="33" s="1"/>
  <c r="O94" i="33"/>
  <c r="O132" i="33" s="1"/>
  <c r="U93" i="33"/>
  <c r="U131" i="33" s="1"/>
  <c r="O114" i="33"/>
  <c r="O152" i="33" s="1"/>
  <c r="R98" i="33"/>
  <c r="R136" i="33" s="1"/>
  <c r="P114" i="33"/>
  <c r="P152" i="33" s="1"/>
  <c r="P97" i="33"/>
  <c r="P135" i="33" s="1"/>
  <c r="N90" i="33"/>
  <c r="N128" i="33" s="1"/>
  <c r="U98" i="33"/>
  <c r="U136" i="33" s="1"/>
  <c r="V105" i="33"/>
  <c r="V143" i="33" s="1"/>
  <c r="R107" i="33"/>
  <c r="R145" i="33" s="1"/>
  <c r="V102" i="33"/>
  <c r="V140" i="33" s="1"/>
  <c r="R114" i="33"/>
  <c r="R152" i="33" s="1"/>
  <c r="U107" i="33"/>
  <c r="U145" i="33" s="1"/>
  <c r="O109" i="33"/>
  <c r="O147" i="33" s="1"/>
  <c r="V115" i="33"/>
  <c r="V153" i="33" s="1"/>
  <c r="W115" i="33"/>
  <c r="W153" i="33" s="1"/>
  <c r="M115" i="33"/>
  <c r="M153" i="33" s="1"/>
  <c r="O115" i="33"/>
  <c r="O153" i="33" s="1"/>
  <c r="Q115" i="33"/>
  <c r="Q153" i="33" s="1"/>
  <c r="N115" i="33"/>
  <c r="N153" i="33" s="1"/>
  <c r="S111" i="33"/>
  <c r="S149" i="33" s="1"/>
  <c r="M111" i="33"/>
  <c r="M149" i="33" s="1"/>
  <c r="L111" i="33"/>
  <c r="L149" i="33" s="1"/>
  <c r="N111" i="33"/>
  <c r="N149" i="33" s="1"/>
  <c r="U111" i="33"/>
  <c r="U149" i="33" s="1"/>
  <c r="J107" i="33"/>
  <c r="J145" i="33" s="1"/>
  <c r="W107" i="33"/>
  <c r="W145" i="33" s="1"/>
  <c r="Q107" i="33"/>
  <c r="Q145" i="33" s="1"/>
  <c r="O107" i="33"/>
  <c r="O145" i="33" s="1"/>
  <c r="S107" i="33"/>
  <c r="S145" i="33" s="1"/>
  <c r="T103" i="33"/>
  <c r="T141" i="33" s="1"/>
  <c r="U103" i="33"/>
  <c r="U141" i="33" s="1"/>
  <c r="N103" i="33"/>
  <c r="N141" i="33" s="1"/>
  <c r="J103" i="33"/>
  <c r="J141" i="33" s="1"/>
  <c r="N95" i="33"/>
  <c r="N133" i="33" s="1"/>
  <c r="U95" i="33"/>
  <c r="U133" i="33" s="1"/>
  <c r="J95" i="33"/>
  <c r="J133" i="33" s="1"/>
  <c r="M95" i="33"/>
  <c r="M133" i="33" s="1"/>
  <c r="Q95" i="33"/>
  <c r="Q133" i="33" s="1"/>
  <c r="O95" i="33"/>
  <c r="O133" i="33" s="1"/>
  <c r="J91" i="33"/>
  <c r="J129" i="33" s="1"/>
  <c r="O91" i="33"/>
  <c r="O129" i="33" s="1"/>
  <c r="S91" i="33"/>
  <c r="S129" i="33" s="1"/>
  <c r="P91" i="33"/>
  <c r="P129" i="33" s="1"/>
  <c r="U86" i="33"/>
  <c r="U124" i="33" s="1"/>
  <c r="N86" i="33"/>
  <c r="N124" i="33" s="1"/>
  <c r="P86" i="33"/>
  <c r="P124" i="33" s="1"/>
  <c r="R86" i="33"/>
  <c r="R124" i="33" s="1"/>
  <c r="P112" i="33"/>
  <c r="P150" i="33" s="1"/>
  <c r="L112" i="33"/>
  <c r="L150" i="33" s="1"/>
  <c r="U112" i="33"/>
  <c r="U150" i="33" s="1"/>
  <c r="J112" i="33"/>
  <c r="J150" i="33" s="1"/>
  <c r="W112" i="33"/>
  <c r="W150" i="33" s="1"/>
  <c r="W108" i="33"/>
  <c r="W146" i="33" s="1"/>
  <c r="T108" i="33"/>
  <c r="T146" i="33" s="1"/>
  <c r="N108" i="33"/>
  <c r="N146" i="33" s="1"/>
  <c r="S108" i="33"/>
  <c r="S146" i="33" s="1"/>
  <c r="M108" i="33"/>
  <c r="M146" i="33" s="1"/>
  <c r="L108" i="33"/>
  <c r="L146" i="33" s="1"/>
  <c r="J104" i="33"/>
  <c r="J142" i="33" s="1"/>
  <c r="L104" i="33"/>
  <c r="L142" i="33" s="1"/>
  <c r="U104" i="33"/>
  <c r="U142" i="33" s="1"/>
  <c r="O104" i="33"/>
  <c r="O142" i="33" s="1"/>
  <c r="R104" i="33"/>
  <c r="R142" i="33" s="1"/>
  <c r="Q104" i="33"/>
  <c r="Q142" i="33" s="1"/>
  <c r="R100" i="33"/>
  <c r="R138" i="33" s="1"/>
  <c r="J100" i="33"/>
  <c r="J138" i="33" s="1"/>
  <c r="U100" i="33"/>
  <c r="U138" i="33" s="1"/>
  <c r="L100" i="33"/>
  <c r="L138" i="33" s="1"/>
  <c r="N96" i="33"/>
  <c r="N134" i="33" s="1"/>
  <c r="M96" i="33"/>
  <c r="M134" i="33" s="1"/>
  <c r="S96" i="33"/>
  <c r="S134" i="33" s="1"/>
  <c r="J96" i="33"/>
  <c r="J134" i="33" s="1"/>
  <c r="P96" i="33"/>
  <c r="P134" i="33" s="1"/>
  <c r="U92" i="33"/>
  <c r="U130" i="33" s="1"/>
  <c r="Q92" i="33"/>
  <c r="Q130" i="33" s="1"/>
  <c r="M92" i="33"/>
  <c r="M130" i="33" s="1"/>
  <c r="R92" i="33"/>
  <c r="R130" i="33" s="1"/>
  <c r="S92" i="33"/>
  <c r="S130" i="33" s="1"/>
  <c r="O92" i="33"/>
  <c r="O130" i="33" s="1"/>
  <c r="J87" i="33"/>
  <c r="J125" i="33" s="1"/>
  <c r="P87" i="33"/>
  <c r="P125" i="33" s="1"/>
  <c r="L87" i="33"/>
  <c r="L125" i="33" s="1"/>
  <c r="U87" i="33"/>
  <c r="U125" i="33" s="1"/>
  <c r="R101" i="33"/>
  <c r="R139" i="33" s="1"/>
  <c r="U89" i="33"/>
  <c r="U127" i="33" s="1"/>
  <c r="O113" i="33"/>
  <c r="O151" i="33" s="1"/>
  <c r="N102" i="33"/>
  <c r="N140" i="33" s="1"/>
  <c r="O98" i="33"/>
  <c r="O136" i="33" s="1"/>
  <c r="S95" i="33"/>
  <c r="S133" i="33" s="1"/>
  <c r="O89" i="33"/>
  <c r="O127" i="33" s="1"/>
  <c r="M112" i="33"/>
  <c r="M150" i="33" s="1"/>
  <c r="N104" i="33"/>
  <c r="N142" i="33" s="1"/>
  <c r="N100" i="33"/>
  <c r="N138" i="33" s="1"/>
  <c r="U94" i="33"/>
  <c r="U132" i="33" s="1"/>
  <c r="T91" i="33"/>
  <c r="T129" i="33" s="1"/>
  <c r="S112" i="33"/>
  <c r="S150" i="33" s="1"/>
  <c r="S109" i="33"/>
  <c r="S147" i="33" s="1"/>
  <c r="N105" i="33"/>
  <c r="N143" i="33" s="1"/>
  <c r="S102" i="33"/>
  <c r="S140" i="33" s="1"/>
  <c r="S97" i="33"/>
  <c r="S135" i="33" s="1"/>
  <c r="N91" i="33"/>
  <c r="N129" i="33" s="1"/>
  <c r="M106" i="33"/>
  <c r="M144" i="33" s="1"/>
  <c r="R97" i="33"/>
  <c r="R135" i="33" s="1"/>
  <c r="P99" i="33"/>
  <c r="P137" i="33" s="1"/>
  <c r="T96" i="33"/>
  <c r="T134" i="33" s="1"/>
  <c r="L94" i="33"/>
  <c r="L132" i="33" s="1"/>
  <c r="L90" i="33"/>
  <c r="L128" i="33" s="1"/>
  <c r="W103" i="33"/>
  <c r="W141" i="33" s="1"/>
  <c r="U97" i="33"/>
  <c r="U135" i="33" s="1"/>
  <c r="W102" i="33"/>
  <c r="W140" i="33" s="1"/>
  <c r="P101" i="33"/>
  <c r="P139" i="33" s="1"/>
  <c r="S100" i="33"/>
  <c r="S138" i="33" s="1"/>
  <c r="V101" i="33"/>
  <c r="V139" i="33" s="1"/>
  <c r="S110" i="33"/>
  <c r="S148" i="33" s="1"/>
  <c r="V108" i="33"/>
  <c r="V146" i="33" s="1"/>
  <c r="V100" i="33"/>
  <c r="V138" i="33" s="1"/>
  <c r="U96" i="33"/>
  <c r="U134" i="33" s="1"/>
  <c r="O96" i="33"/>
  <c r="O134" i="33" s="1"/>
  <c r="J92" i="33"/>
  <c r="J130" i="33" s="1"/>
  <c r="W93" i="33"/>
  <c r="W131" i="33" s="1"/>
  <c r="P88" i="33"/>
  <c r="P126" i="33" s="1"/>
  <c r="M113" i="33"/>
  <c r="M151" i="33" s="1"/>
  <c r="W109" i="33"/>
  <c r="W147" i="33" s="1"/>
  <c r="Q90" i="33"/>
  <c r="Q128" i="33" s="1"/>
  <c r="S113" i="33"/>
  <c r="S151" i="33" s="1"/>
  <c r="Q113" i="33"/>
  <c r="Q151" i="33" s="1"/>
  <c r="W106" i="33"/>
  <c r="W144" i="33" s="1"/>
  <c r="M114" i="33"/>
  <c r="M152" i="33" s="1"/>
  <c r="M87" i="33"/>
  <c r="M125" i="33" s="1"/>
  <c r="J111" i="33"/>
  <c r="J149" i="33" s="1"/>
  <c r="N89" i="33"/>
  <c r="N127" i="33" s="1"/>
  <c r="R91" i="33"/>
  <c r="R129" i="33" s="1"/>
  <c r="M104" i="33"/>
  <c r="M142" i="33" s="1"/>
  <c r="R112" i="33"/>
  <c r="R150" i="33" s="1"/>
  <c r="Q112" i="33"/>
  <c r="Q150" i="33" s="1"/>
  <c r="L107" i="33"/>
  <c r="L145" i="33" s="1"/>
  <c r="V112" i="33"/>
  <c r="V150" i="33" s="1"/>
  <c r="L110" i="33"/>
  <c r="L148" i="33" s="1"/>
  <c r="N107" i="33"/>
  <c r="N145" i="33" s="1"/>
  <c r="S103" i="33"/>
  <c r="S141" i="33" s="1"/>
  <c r="M86" i="31"/>
  <c r="M124" i="31" s="1"/>
  <c r="O87" i="31"/>
  <c r="O125" i="31" s="1"/>
  <c r="P102" i="31"/>
  <c r="P140" i="31" s="1"/>
  <c r="R86" i="31"/>
  <c r="R124" i="31" s="1"/>
  <c r="O101" i="31"/>
  <c r="O139" i="31" s="1"/>
  <c r="M107" i="31"/>
  <c r="M145" i="31" s="1"/>
  <c r="O107" i="31"/>
  <c r="O145" i="31" s="1"/>
  <c r="S103" i="31"/>
  <c r="S141" i="31" s="1"/>
  <c r="L102" i="31"/>
  <c r="L140" i="31" s="1"/>
  <c r="R95" i="31"/>
  <c r="R133" i="31" s="1"/>
  <c r="N86" i="31"/>
  <c r="N124" i="31" s="1"/>
  <c r="Q95" i="31"/>
  <c r="Q133" i="31" s="1"/>
  <c r="Q102" i="31"/>
  <c r="Q140" i="31" s="1"/>
  <c r="S95" i="31"/>
  <c r="S133" i="31" s="1"/>
  <c r="S92" i="31"/>
  <c r="S130" i="31" s="1"/>
  <c r="S102" i="31"/>
  <c r="S140" i="31" s="1"/>
  <c r="M93" i="31"/>
  <c r="M131" i="31" s="1"/>
  <c r="Q87" i="31"/>
  <c r="Q125" i="31" s="1"/>
  <c r="R102" i="31"/>
  <c r="R140" i="31" s="1"/>
  <c r="S93" i="31"/>
  <c r="S131" i="31" s="1"/>
  <c r="L111" i="31"/>
  <c r="L149" i="31" s="1"/>
  <c r="R103" i="31"/>
  <c r="R141" i="31" s="1"/>
  <c r="N110" i="31"/>
  <c r="N148" i="31" s="1"/>
  <c r="R111" i="31"/>
  <c r="R149" i="31" s="1"/>
  <c r="Q109" i="31"/>
  <c r="Q147" i="31" s="1"/>
  <c r="M108" i="31"/>
  <c r="M146" i="31" s="1"/>
  <c r="Q111" i="31"/>
  <c r="Q149" i="31" s="1"/>
  <c r="M109" i="31"/>
  <c r="M147" i="31" s="1"/>
  <c r="L87" i="31"/>
  <c r="L125" i="31" s="1"/>
  <c r="R109" i="31"/>
  <c r="R147" i="31" s="1"/>
  <c r="S111" i="31"/>
  <c r="S149" i="31" s="1"/>
  <c r="S110" i="31"/>
  <c r="S148" i="31" s="1"/>
  <c r="P95" i="31"/>
  <c r="P133" i="31" s="1"/>
  <c r="N94" i="31"/>
  <c r="N132" i="31" s="1"/>
  <c r="N92" i="31"/>
  <c r="N130" i="31" s="1"/>
  <c r="Q92" i="31"/>
  <c r="Q130" i="31" s="1"/>
  <c r="Q86" i="31"/>
  <c r="Q124" i="31" s="1"/>
  <c r="M103" i="31"/>
  <c r="M141" i="31" s="1"/>
  <c r="M101" i="31"/>
  <c r="M139" i="31" s="1"/>
  <c r="O93" i="31"/>
  <c r="O131" i="31" s="1"/>
  <c r="L107" i="31"/>
  <c r="L145" i="31" s="1"/>
  <c r="M94" i="31"/>
  <c r="M132" i="31" s="1"/>
  <c r="S94" i="31"/>
  <c r="S132" i="31" s="1"/>
  <c r="N108" i="31"/>
  <c r="N146" i="31" s="1"/>
  <c r="S109" i="31"/>
  <c r="S147" i="31" s="1"/>
  <c r="Q108" i="31"/>
  <c r="Q146" i="31" s="1"/>
  <c r="P109" i="31"/>
  <c r="P147" i="31" s="1"/>
  <c r="P87" i="31"/>
  <c r="P125" i="31" s="1"/>
  <c r="M110" i="31"/>
  <c r="M148" i="31" s="1"/>
  <c r="S107" i="31"/>
  <c r="S145" i="31" s="1"/>
  <c r="O109" i="31"/>
  <c r="O147" i="31" s="1"/>
  <c r="R93" i="31"/>
  <c r="R131" i="31" s="1"/>
  <c r="S86" i="31"/>
  <c r="S124" i="31" s="1"/>
  <c r="P103" i="31"/>
  <c r="P141" i="31" s="1"/>
  <c r="P101" i="31"/>
  <c r="P139" i="31" s="1"/>
  <c r="N95" i="31"/>
  <c r="N133" i="31" s="1"/>
  <c r="N93" i="31"/>
  <c r="N131" i="31" s="1"/>
  <c r="R87" i="31"/>
  <c r="R125" i="31" s="1"/>
  <c r="R101" i="31"/>
  <c r="R139" i="31" s="1"/>
  <c r="R107" i="31"/>
  <c r="R145" i="31" s="1"/>
  <c r="O103" i="31"/>
  <c r="O141" i="31" s="1"/>
  <c r="Q94" i="31"/>
  <c r="Q132" i="31" s="1"/>
  <c r="M102" i="31"/>
  <c r="M140" i="31" s="1"/>
  <c r="O95" i="31"/>
  <c r="O133" i="31" s="1"/>
  <c r="S87" i="31"/>
  <c r="S125" i="31" s="1"/>
  <c r="S101" i="31"/>
  <c r="S139" i="31" s="1"/>
  <c r="M92" i="31"/>
  <c r="M130" i="31" s="1"/>
  <c r="P94" i="31"/>
  <c r="P132" i="31" s="1"/>
  <c r="P110" i="31"/>
  <c r="P148" i="31" s="1"/>
  <c r="N103" i="31"/>
  <c r="N141" i="31" s="1"/>
  <c r="O111" i="31"/>
  <c r="O149" i="31" s="1"/>
  <c r="N109" i="31"/>
  <c r="N147" i="31" s="1"/>
  <c r="N111" i="31"/>
  <c r="N149" i="31" s="1"/>
  <c r="P108" i="31"/>
  <c r="P146" i="31" s="1"/>
  <c r="P93" i="31"/>
  <c r="P131" i="31" s="1"/>
  <c r="P86" i="31"/>
  <c r="P124" i="31" s="1"/>
  <c r="M111" i="31"/>
  <c r="M149" i="31" s="1"/>
  <c r="O108" i="31"/>
  <c r="O146" i="31" s="1"/>
  <c r="L109" i="31"/>
  <c r="L147" i="31" s="1"/>
  <c r="P92" i="31"/>
  <c r="P130" i="31" s="1"/>
  <c r="L95" i="31"/>
  <c r="L133" i="31" s="1"/>
  <c r="R108" i="31"/>
  <c r="R146" i="31" s="1"/>
  <c r="AB117" i="29"/>
  <c r="AB156" i="29" s="1"/>
  <c r="Q117" i="29"/>
  <c r="Q156" i="29" s="1"/>
  <c r="W117" i="29"/>
  <c r="W156" i="29" s="1"/>
  <c r="X117" i="29"/>
  <c r="X156" i="29" s="1"/>
  <c r="Z117" i="29"/>
  <c r="Z156" i="29" s="1"/>
  <c r="AH117" i="29"/>
  <c r="AH156" i="29" s="1"/>
  <c r="O117" i="29"/>
  <c r="O156" i="29" s="1"/>
  <c r="J117" i="29"/>
  <c r="J156" i="29" s="1"/>
  <c r="S117" i="29"/>
  <c r="S156" i="29" s="1"/>
  <c r="Y103" i="29"/>
  <c r="Y142" i="29" s="1"/>
  <c r="R103" i="29"/>
  <c r="R142" i="29" s="1"/>
  <c r="AE103" i="29"/>
  <c r="AE142" i="29" s="1"/>
  <c r="S103" i="29"/>
  <c r="S142" i="29" s="1"/>
  <c r="AF103" i="29"/>
  <c r="AF142" i="29" s="1"/>
  <c r="AB103" i="29"/>
  <c r="AB142" i="29" s="1"/>
  <c r="AG103" i="29"/>
  <c r="AG142" i="29" s="1"/>
  <c r="N113" i="29"/>
  <c r="N152" i="29" s="1"/>
  <c r="O113" i="29"/>
  <c r="O152" i="29" s="1"/>
  <c r="Y113" i="29"/>
  <c r="Y152" i="29" s="1"/>
  <c r="J113" i="29"/>
  <c r="J152" i="29" s="1"/>
  <c r="AJ113" i="29"/>
  <c r="AJ152" i="29" s="1"/>
  <c r="R113" i="29"/>
  <c r="R152" i="29" s="1"/>
  <c r="S113" i="29"/>
  <c r="S152" i="29" s="1"/>
  <c r="AH113" i="29"/>
  <c r="AH152" i="29" s="1"/>
  <c r="AD113" i="29"/>
  <c r="AD152" i="29" s="1"/>
  <c r="AK113" i="29"/>
  <c r="AK152" i="29" s="1"/>
  <c r="W106" i="29"/>
  <c r="W145" i="29" s="1"/>
  <c r="S106" i="29"/>
  <c r="S145" i="29" s="1"/>
  <c r="AI106" i="29"/>
  <c r="AI145" i="29" s="1"/>
  <c r="V106" i="29"/>
  <c r="V145" i="29" s="1"/>
  <c r="U106" i="29"/>
  <c r="U145" i="29" s="1"/>
  <c r="O106" i="29"/>
  <c r="O145" i="29" s="1"/>
  <c r="AH106" i="29"/>
  <c r="AH145" i="29" s="1"/>
  <c r="AG106" i="29"/>
  <c r="AG145" i="29" s="1"/>
  <c r="AB106" i="29"/>
  <c r="AB145" i="29" s="1"/>
  <c r="Y106" i="29"/>
  <c r="Y145" i="29" s="1"/>
  <c r="AH103" i="29"/>
  <c r="AH142" i="29" s="1"/>
  <c r="L117" i="29"/>
  <c r="L156" i="29" s="1"/>
  <c r="O95" i="29"/>
  <c r="O134" i="29" s="1"/>
  <c r="AA94" i="29"/>
  <c r="AA133" i="29" s="1"/>
  <c r="N106" i="29"/>
  <c r="N145" i="29" s="1"/>
  <c r="AI117" i="29"/>
  <c r="AI156" i="29" s="1"/>
  <c r="W95" i="29"/>
  <c r="W134" i="29" s="1"/>
  <c r="M94" i="29"/>
  <c r="M133" i="29" s="1"/>
  <c r="T106" i="29"/>
  <c r="T145" i="29" s="1"/>
  <c r="AC106" i="29"/>
  <c r="AC145" i="29" s="1"/>
  <c r="N117" i="29"/>
  <c r="N156" i="29" s="1"/>
  <c r="AD106" i="29"/>
  <c r="AD145" i="29" s="1"/>
  <c r="M103" i="29"/>
  <c r="M142" i="29" s="1"/>
  <c r="AD94" i="29"/>
  <c r="AD133" i="29" s="1"/>
  <c r="AA117" i="29"/>
  <c r="AA156" i="29" s="1"/>
  <c r="L113" i="29"/>
  <c r="L152" i="29" s="1"/>
  <c r="N103" i="29"/>
  <c r="N142" i="29" s="1"/>
  <c r="L103" i="29"/>
  <c r="L142" i="29" s="1"/>
  <c r="AH110" i="29"/>
  <c r="AH149" i="29" s="1"/>
  <c r="U103" i="29"/>
  <c r="U142" i="29" s="1"/>
  <c r="AH95" i="29"/>
  <c r="AH134" i="29" s="1"/>
  <c r="AF117" i="29"/>
  <c r="AF156" i="29" s="1"/>
  <c r="AA95" i="29"/>
  <c r="AA134" i="29" s="1"/>
  <c r="R117" i="29"/>
  <c r="R156" i="29" s="1"/>
  <c r="AC103" i="29"/>
  <c r="AC142" i="29" s="1"/>
  <c r="Z94" i="29"/>
  <c r="Z133" i="29" s="1"/>
  <c r="AJ95" i="29"/>
  <c r="AJ134" i="29" s="1"/>
  <c r="X94" i="29"/>
  <c r="X133" i="29" s="1"/>
  <c r="AE106" i="29"/>
  <c r="AE145" i="29" s="1"/>
  <c r="AI103" i="29"/>
  <c r="AI142" i="29" s="1"/>
  <c r="U117" i="29"/>
  <c r="U156" i="29" s="1"/>
  <c r="AC113" i="29"/>
  <c r="AC152" i="29" s="1"/>
  <c r="AA106" i="29"/>
  <c r="AA145" i="29" s="1"/>
  <c r="AF113" i="29"/>
  <c r="AF152" i="29" s="1"/>
  <c r="AE113" i="29"/>
  <c r="AE152" i="29" s="1"/>
  <c r="W115" i="29"/>
  <c r="W154" i="29" s="1"/>
  <c r="Q115" i="29"/>
  <c r="Q154" i="29" s="1"/>
  <c r="AD115" i="29"/>
  <c r="AD154" i="29" s="1"/>
  <c r="U115" i="29"/>
  <c r="U154" i="29" s="1"/>
  <c r="AJ115" i="29"/>
  <c r="AJ154" i="29" s="1"/>
  <c r="AI115" i="29"/>
  <c r="AI154" i="29" s="1"/>
  <c r="AE115" i="29"/>
  <c r="AE154" i="29" s="1"/>
  <c r="M115" i="29"/>
  <c r="M154" i="29" s="1"/>
  <c r="X115" i="29"/>
  <c r="X154" i="29" s="1"/>
  <c r="L115" i="29"/>
  <c r="L154" i="29" s="1"/>
  <c r="U108" i="29"/>
  <c r="U147" i="29" s="1"/>
  <c r="P108" i="29"/>
  <c r="P147" i="29" s="1"/>
  <c r="AJ108" i="29"/>
  <c r="AJ147" i="29" s="1"/>
  <c r="Z108" i="29"/>
  <c r="Z147" i="29" s="1"/>
  <c r="M108" i="29"/>
  <c r="M147" i="29" s="1"/>
  <c r="AI108" i="29"/>
  <c r="AI147" i="29" s="1"/>
  <c r="S108" i="29"/>
  <c r="S147" i="29" s="1"/>
  <c r="AA101" i="29"/>
  <c r="AA140" i="29" s="1"/>
  <c r="O101" i="29"/>
  <c r="O140" i="29" s="1"/>
  <c r="T101" i="29"/>
  <c r="T140" i="29" s="1"/>
  <c r="AB101" i="29"/>
  <c r="AB140" i="29" s="1"/>
  <c r="Z101" i="29"/>
  <c r="Z140" i="29" s="1"/>
  <c r="N101" i="29"/>
  <c r="N140" i="29" s="1"/>
  <c r="V101" i="29"/>
  <c r="V140" i="29" s="1"/>
  <c r="S101" i="29"/>
  <c r="S140" i="29" s="1"/>
  <c r="R101" i="29"/>
  <c r="R140" i="29" s="1"/>
  <c r="J101" i="29"/>
  <c r="J140" i="29" s="1"/>
  <c r="P101" i="29"/>
  <c r="P140" i="29" s="1"/>
  <c r="AF101" i="29"/>
  <c r="AF140" i="29" s="1"/>
  <c r="AG101" i="29"/>
  <c r="AG140" i="29" s="1"/>
  <c r="O93" i="29"/>
  <c r="O132" i="29" s="1"/>
  <c r="AD93" i="29"/>
  <c r="AD132" i="29" s="1"/>
  <c r="X93" i="29"/>
  <c r="X132" i="29" s="1"/>
  <c r="J93" i="29"/>
  <c r="J132" i="29" s="1"/>
  <c r="AH93" i="29"/>
  <c r="AH132" i="29" s="1"/>
  <c r="N93" i="29"/>
  <c r="N132" i="29" s="1"/>
  <c r="P93" i="29"/>
  <c r="P132" i="29" s="1"/>
  <c r="U118" i="29"/>
  <c r="U157" i="29" s="1"/>
  <c r="AK118" i="29"/>
  <c r="AK157" i="29" s="1"/>
  <c r="AB118" i="29"/>
  <c r="AB157" i="29" s="1"/>
  <c r="V118" i="29"/>
  <c r="V157" i="29" s="1"/>
  <c r="AI118" i="29"/>
  <c r="AI157" i="29" s="1"/>
  <c r="AE118" i="29"/>
  <c r="AE157" i="29" s="1"/>
  <c r="R104" i="29"/>
  <c r="R143" i="29" s="1"/>
  <c r="AE104" i="29"/>
  <c r="AE143" i="29" s="1"/>
  <c r="AF104" i="29"/>
  <c r="AF143" i="29" s="1"/>
  <c r="Z104" i="29"/>
  <c r="Z143" i="29" s="1"/>
  <c r="AD104" i="29"/>
  <c r="AD143" i="29" s="1"/>
  <c r="AC104" i="29"/>
  <c r="AC143" i="29" s="1"/>
  <c r="X104" i="29"/>
  <c r="X143" i="29" s="1"/>
  <c r="AB104" i="29"/>
  <c r="AB143" i="29" s="1"/>
  <c r="AG104" i="29"/>
  <c r="AG143" i="29" s="1"/>
  <c r="AI104" i="29"/>
  <c r="AI143" i="29" s="1"/>
  <c r="AA104" i="29"/>
  <c r="AA143" i="29" s="1"/>
  <c r="AJ104" i="29"/>
  <c r="AJ143" i="29" s="1"/>
  <c r="Q104" i="29"/>
  <c r="Q143" i="29" s="1"/>
  <c r="O104" i="29"/>
  <c r="O143" i="29" s="1"/>
  <c r="J96" i="29"/>
  <c r="J135" i="29" s="1"/>
  <c r="AC96" i="29"/>
  <c r="AC135" i="29" s="1"/>
  <c r="Y96" i="29"/>
  <c r="Y135" i="29" s="1"/>
  <c r="AJ96" i="29"/>
  <c r="AJ135" i="29" s="1"/>
  <c r="O96" i="29"/>
  <c r="O135" i="29" s="1"/>
  <c r="AI96" i="29"/>
  <c r="AI135" i="29" s="1"/>
  <c r="U96" i="29"/>
  <c r="U135" i="29" s="1"/>
  <c r="AA96" i="29"/>
  <c r="AA135" i="29" s="1"/>
  <c r="AD96" i="29"/>
  <c r="AD135" i="29" s="1"/>
  <c r="P110" i="29"/>
  <c r="P149" i="29" s="1"/>
  <c r="AJ110" i="29"/>
  <c r="AJ149" i="29" s="1"/>
  <c r="Y110" i="29"/>
  <c r="Y149" i="29" s="1"/>
  <c r="J110" i="29"/>
  <c r="J149" i="29" s="1"/>
  <c r="W110" i="29"/>
  <c r="W149" i="29" s="1"/>
  <c r="AI110" i="29"/>
  <c r="AI149" i="29" s="1"/>
  <c r="AG110" i="29"/>
  <c r="AG149" i="29" s="1"/>
  <c r="AA110" i="29"/>
  <c r="AA149" i="29" s="1"/>
  <c r="M110" i="29"/>
  <c r="M149" i="29" s="1"/>
  <c r="T110" i="29"/>
  <c r="T149" i="29" s="1"/>
  <c r="N110" i="29"/>
  <c r="N149" i="29" s="1"/>
  <c r="O110" i="29"/>
  <c r="O149" i="29" s="1"/>
  <c r="J95" i="29"/>
  <c r="J134" i="29" s="1"/>
  <c r="R95" i="29"/>
  <c r="R134" i="29" s="1"/>
  <c r="X95" i="29"/>
  <c r="X134" i="29" s="1"/>
  <c r="N95" i="29"/>
  <c r="N134" i="29" s="1"/>
  <c r="AI95" i="29"/>
  <c r="AI134" i="29" s="1"/>
  <c r="AE95" i="29"/>
  <c r="AE134" i="29" s="1"/>
  <c r="V95" i="29"/>
  <c r="V134" i="29" s="1"/>
  <c r="P94" i="29"/>
  <c r="P133" i="29" s="1"/>
  <c r="V94" i="29"/>
  <c r="V133" i="29" s="1"/>
  <c r="AB94" i="29"/>
  <c r="AB133" i="29" s="1"/>
  <c r="U94" i="29"/>
  <c r="U133" i="29" s="1"/>
  <c r="AF94" i="29"/>
  <c r="AF133" i="29" s="1"/>
  <c r="L94" i="29"/>
  <c r="L133" i="29" s="1"/>
  <c r="AC94" i="29"/>
  <c r="AC133" i="29" s="1"/>
  <c r="AG94" i="29"/>
  <c r="AG133" i="29" s="1"/>
  <c r="AJ94" i="29"/>
  <c r="AJ133" i="29" s="1"/>
  <c r="AE94" i="29"/>
  <c r="AE133" i="29" s="1"/>
  <c r="Q94" i="29"/>
  <c r="Q133" i="29" s="1"/>
  <c r="R94" i="29"/>
  <c r="R133" i="29" s="1"/>
  <c r="O94" i="29"/>
  <c r="O133" i="29" s="1"/>
  <c r="AH94" i="29"/>
  <c r="AH133" i="29" s="1"/>
  <c r="AJ117" i="29"/>
  <c r="AJ156" i="29" s="1"/>
  <c r="AG117" i="29"/>
  <c r="AG156" i="29" s="1"/>
  <c r="AD103" i="29"/>
  <c r="AD142" i="29" s="1"/>
  <c r="P113" i="29"/>
  <c r="P152" i="29" s="1"/>
  <c r="V103" i="29"/>
  <c r="V142" i="29" s="1"/>
  <c r="P117" i="29"/>
  <c r="P156" i="29" s="1"/>
  <c r="AK117" i="29"/>
  <c r="AK156" i="29" s="1"/>
  <c r="AG95" i="29"/>
  <c r="AG134" i="29" s="1"/>
  <c r="J106" i="29"/>
  <c r="J145" i="29" s="1"/>
  <c r="M113" i="29"/>
  <c r="M152" i="29" s="1"/>
  <c r="AA113" i="29"/>
  <c r="AA152" i="29" s="1"/>
  <c r="P103" i="29"/>
  <c r="P142" i="29" s="1"/>
  <c r="AJ103" i="29"/>
  <c r="AJ142" i="29" s="1"/>
  <c r="S94" i="29"/>
  <c r="S133" i="29" s="1"/>
  <c r="AD117" i="29"/>
  <c r="AD156" i="29" s="1"/>
  <c r="AA103" i="29"/>
  <c r="AA142" i="29" s="1"/>
  <c r="V117" i="29"/>
  <c r="V156" i="29" s="1"/>
  <c r="Z110" i="29"/>
  <c r="Z149" i="29" s="1"/>
  <c r="X106" i="29"/>
  <c r="X145" i="29" s="1"/>
  <c r="T113" i="29"/>
  <c r="T152" i="29" s="1"/>
  <c r="M117" i="29"/>
  <c r="M156" i="29" s="1"/>
  <c r="AF110" i="29"/>
  <c r="AF149" i="29" s="1"/>
  <c r="M106" i="29"/>
  <c r="M145" i="29" s="1"/>
  <c r="AE110" i="29"/>
  <c r="AE149" i="29" s="1"/>
  <c r="AB113" i="29"/>
  <c r="AB152" i="29" s="1"/>
  <c r="Z95" i="29"/>
  <c r="Z134" i="29" s="1"/>
  <c r="AD110" i="29"/>
  <c r="AD149" i="29" s="1"/>
  <c r="T117" i="29"/>
  <c r="T156" i="29" s="1"/>
  <c r="O103" i="29"/>
  <c r="O142" i="29" s="1"/>
  <c r="S95" i="29"/>
  <c r="S134" i="29" s="1"/>
  <c r="U95" i="29"/>
  <c r="U134" i="29" s="1"/>
  <c r="AC110" i="29"/>
  <c r="AC149" i="29" s="1"/>
  <c r="AE117" i="29"/>
  <c r="AE156" i="29" s="1"/>
  <c r="AL117" i="29"/>
  <c r="AL156" i="29" s="1"/>
  <c r="P106" i="29"/>
  <c r="P145" i="29" s="1"/>
  <c r="AB95" i="29"/>
  <c r="AB134" i="29" s="1"/>
  <c r="AK106" i="29"/>
  <c r="AK145" i="29" s="1"/>
  <c r="Q95" i="29"/>
  <c r="Q134" i="29" s="1"/>
  <c r="AL95" i="29"/>
  <c r="AL134" i="29" s="1"/>
  <c r="Y117" i="29"/>
  <c r="Y156" i="29" s="1"/>
  <c r="W113" i="29"/>
  <c r="W152" i="29" s="1"/>
  <c r="AL113" i="29"/>
  <c r="AL152" i="29" s="1"/>
  <c r="AG113" i="29"/>
  <c r="AG152" i="29" s="1"/>
  <c r="X113" i="29"/>
  <c r="X152" i="29" s="1"/>
  <c r="Q110" i="29"/>
  <c r="Q149" i="29" s="1"/>
  <c r="AK103" i="29"/>
  <c r="AK142" i="29" s="1"/>
  <c r="L110" i="29"/>
  <c r="L149" i="29" s="1"/>
  <c r="AL103" i="29"/>
  <c r="AL142" i="29" s="1"/>
  <c r="L96" i="29"/>
  <c r="L135" i="29" s="1"/>
  <c r="AL108" i="29"/>
  <c r="AL147" i="29" s="1"/>
  <c r="AL106" i="29"/>
  <c r="AL145" i="29" s="1"/>
  <c r="AK101" i="29"/>
  <c r="AK140" i="29" s="1"/>
  <c r="AL93" i="29"/>
  <c r="AL132" i="29" s="1"/>
  <c r="AG93" i="29"/>
  <c r="AG132" i="29" s="1"/>
  <c r="Q103" i="29"/>
  <c r="Q142" i="29" s="1"/>
  <c r="AK96" i="29"/>
  <c r="AK135" i="29" s="1"/>
  <c r="AK108" i="29"/>
  <c r="AK147" i="29" s="1"/>
  <c r="AL94" i="29"/>
  <c r="AL133" i="29" s="1"/>
  <c r="L108" i="29"/>
  <c r="L147" i="29" s="1"/>
  <c r="L106" i="29"/>
  <c r="L145" i="29" s="1"/>
  <c r="AK95" i="29"/>
  <c r="AK134" i="29" s="1"/>
  <c r="Q101" i="29"/>
  <c r="Q140" i="29" s="1"/>
  <c r="L93" i="29"/>
  <c r="L132" i="29" s="1"/>
  <c r="M102" i="27"/>
  <c r="M140" i="27" s="1"/>
  <c r="AC102" i="27"/>
  <c r="AC140" i="27" s="1"/>
  <c r="X102" i="27"/>
  <c r="X140" i="27" s="1"/>
  <c r="T102" i="27"/>
  <c r="T140" i="27" s="1"/>
  <c r="W102" i="27"/>
  <c r="W140" i="27" s="1"/>
  <c r="R102" i="27"/>
  <c r="R140" i="27" s="1"/>
  <c r="Q102" i="27"/>
  <c r="Q140" i="27" s="1"/>
  <c r="AG102" i="27"/>
  <c r="AG140" i="27" s="1"/>
  <c r="AD102" i="27"/>
  <c r="AD140" i="27" s="1"/>
  <c r="Z102" i="27"/>
  <c r="Z140" i="27" s="1"/>
  <c r="AH102" i="27"/>
  <c r="AH140" i="27" s="1"/>
  <c r="AB102" i="27"/>
  <c r="AB140" i="27" s="1"/>
  <c r="L94" i="27"/>
  <c r="L132" i="27" s="1"/>
  <c r="AB94" i="27"/>
  <c r="AB132" i="27" s="1"/>
  <c r="AA94" i="27"/>
  <c r="AA132" i="27" s="1"/>
  <c r="AC94" i="27"/>
  <c r="AC132" i="27" s="1"/>
  <c r="J94" i="27"/>
  <c r="Z94" i="27"/>
  <c r="Z132" i="27" s="1"/>
  <c r="L86" i="27"/>
  <c r="L124" i="27" s="1"/>
  <c r="AB86" i="27"/>
  <c r="AB124" i="27" s="1"/>
  <c r="Y86" i="27"/>
  <c r="Y124" i="27" s="1"/>
  <c r="W86" i="27"/>
  <c r="W124" i="27" s="1"/>
  <c r="AG86" i="27"/>
  <c r="AG124" i="27" s="1"/>
  <c r="AH86" i="27"/>
  <c r="AH124" i="27" s="1"/>
  <c r="O100" i="27"/>
  <c r="O138" i="27" s="1"/>
  <c r="AE100" i="27"/>
  <c r="AE138" i="27" s="1"/>
  <c r="AD100" i="27"/>
  <c r="AD138" i="27" s="1"/>
  <c r="Z100" i="27"/>
  <c r="Z138" i="27" s="1"/>
  <c r="AH100" i="27"/>
  <c r="AH138" i="27" s="1"/>
  <c r="AC100" i="27"/>
  <c r="AC138" i="27" s="1"/>
  <c r="L115" i="27"/>
  <c r="L153" i="27" s="1"/>
  <c r="AB115" i="27"/>
  <c r="AB153" i="27" s="1"/>
  <c r="U115" i="27"/>
  <c r="U153" i="27" s="1"/>
  <c r="O115" i="27"/>
  <c r="O153" i="27" s="1"/>
  <c r="R115" i="27"/>
  <c r="R153" i="27" s="1"/>
  <c r="AA115" i="27"/>
  <c r="AA153" i="27" s="1"/>
  <c r="P115" i="27"/>
  <c r="P153" i="27" s="1"/>
  <c r="AF115" i="27"/>
  <c r="AF153" i="27" s="1"/>
  <c r="Y115" i="27"/>
  <c r="Y153" i="27" s="1"/>
  <c r="W115" i="27"/>
  <c r="W153" i="27" s="1"/>
  <c r="Z115" i="27"/>
  <c r="Z153" i="27" s="1"/>
  <c r="N115" i="27"/>
  <c r="N153" i="27" s="1"/>
  <c r="U95" i="27"/>
  <c r="U133" i="27" s="1"/>
  <c r="P95" i="27"/>
  <c r="P133" i="27" s="1"/>
  <c r="O95" i="27"/>
  <c r="O133" i="27" s="1"/>
  <c r="R95" i="27"/>
  <c r="R133" i="27" s="1"/>
  <c r="S95" i="27"/>
  <c r="S133" i="27" s="1"/>
  <c r="N95" i="27"/>
  <c r="N133" i="27" s="1"/>
  <c r="L113" i="27"/>
  <c r="L151" i="27" s="1"/>
  <c r="AB113" i="27"/>
  <c r="AB151" i="27" s="1"/>
  <c r="U113" i="27"/>
  <c r="U151" i="27" s="1"/>
  <c r="V113" i="27"/>
  <c r="V151" i="27" s="1"/>
  <c r="Y113" i="27"/>
  <c r="Y151" i="27" s="1"/>
  <c r="AD113" i="27"/>
  <c r="AD151" i="27" s="1"/>
  <c r="P113" i="27"/>
  <c r="P151" i="27" s="1"/>
  <c r="AF113" i="27"/>
  <c r="AF151" i="27" s="1"/>
  <c r="Z113" i="27"/>
  <c r="Z151" i="27" s="1"/>
  <c r="AA113" i="27"/>
  <c r="AA151" i="27" s="1"/>
  <c r="R113" i="27"/>
  <c r="R151" i="27" s="1"/>
  <c r="M113" i="27"/>
  <c r="M151" i="27" s="1"/>
  <c r="P105" i="27"/>
  <c r="P143" i="27" s="1"/>
  <c r="AF105" i="27"/>
  <c r="AF143" i="27" s="1"/>
  <c r="AC105" i="27"/>
  <c r="AC143" i="27" s="1"/>
  <c r="Y105" i="27"/>
  <c r="Y143" i="27" s="1"/>
  <c r="J105" i="27"/>
  <c r="AG105" i="27"/>
  <c r="AG143" i="27" s="1"/>
  <c r="T105" i="27"/>
  <c r="T143" i="27" s="1"/>
  <c r="M105" i="27"/>
  <c r="M143" i="27" s="1"/>
  <c r="AH105" i="27"/>
  <c r="AH143" i="27" s="1"/>
  <c r="AD105" i="27"/>
  <c r="AD143" i="27" s="1"/>
  <c r="U105" i="27"/>
  <c r="U143" i="27" s="1"/>
  <c r="O105" i="27"/>
  <c r="O143" i="27" s="1"/>
  <c r="O97" i="27"/>
  <c r="O135" i="27" s="1"/>
  <c r="AE97" i="27"/>
  <c r="AE135" i="27" s="1"/>
  <c r="Z97" i="27"/>
  <c r="Z135" i="27" s="1"/>
  <c r="Y97" i="27"/>
  <c r="Y135" i="27" s="1"/>
  <c r="AB97" i="27"/>
  <c r="AB135" i="27" s="1"/>
  <c r="AC97" i="27"/>
  <c r="AC135" i="27" s="1"/>
  <c r="O89" i="27"/>
  <c r="O127" i="27" s="1"/>
  <c r="AE89" i="27"/>
  <c r="AE127" i="27" s="1"/>
  <c r="AC89" i="27"/>
  <c r="AC127" i="27" s="1"/>
  <c r="AB89" i="27"/>
  <c r="AB127" i="27" s="1"/>
  <c r="J89" i="27"/>
  <c r="T89" i="27"/>
  <c r="T127" i="27" s="1"/>
  <c r="J111" i="27"/>
  <c r="Z111" i="27"/>
  <c r="Z149" i="27" s="1"/>
  <c r="U111" i="27"/>
  <c r="U149" i="27" s="1"/>
  <c r="Q111" i="27"/>
  <c r="Q149" i="27" s="1"/>
  <c r="O111" i="27"/>
  <c r="O149" i="27" s="1"/>
  <c r="T111" i="27"/>
  <c r="T149" i="27" s="1"/>
  <c r="N99" i="27"/>
  <c r="N137" i="27" s="1"/>
  <c r="AD99" i="27"/>
  <c r="AD137" i="27" s="1"/>
  <c r="Y99" i="27"/>
  <c r="Y137" i="27" s="1"/>
  <c r="AA99" i="27"/>
  <c r="AA137" i="27" s="1"/>
  <c r="L99" i="27"/>
  <c r="L137" i="27" s="1"/>
  <c r="X99" i="27"/>
  <c r="X137" i="27" s="1"/>
  <c r="J104" i="27"/>
  <c r="J142" i="27" s="1"/>
  <c r="P104" i="27"/>
  <c r="P142" i="27" s="1"/>
  <c r="AD104" i="27"/>
  <c r="AD142" i="27" s="1"/>
  <c r="AH104" i="27"/>
  <c r="AH142" i="27" s="1"/>
  <c r="M104" i="27"/>
  <c r="M142" i="27" s="1"/>
  <c r="S104" i="27"/>
  <c r="S142" i="27" s="1"/>
  <c r="Z110" i="27"/>
  <c r="Z148" i="27" s="1"/>
  <c r="AE110" i="27"/>
  <c r="AE148" i="27" s="1"/>
  <c r="AB110" i="27"/>
  <c r="AB148" i="27" s="1"/>
  <c r="AF110" i="27"/>
  <c r="AF148" i="27" s="1"/>
  <c r="AG110" i="27"/>
  <c r="AG148" i="27" s="1"/>
  <c r="M110" i="27"/>
  <c r="M148" i="27" s="1"/>
  <c r="Q97" i="27"/>
  <c r="Q135" i="27" s="1"/>
  <c r="AH97" i="27"/>
  <c r="AH135" i="27" s="1"/>
  <c r="R97" i="27"/>
  <c r="R135" i="27" s="1"/>
  <c r="P97" i="27"/>
  <c r="P135" i="27" s="1"/>
  <c r="S97" i="27"/>
  <c r="S135" i="27" s="1"/>
  <c r="AA86" i="27"/>
  <c r="AA124" i="27" s="1"/>
  <c r="R86" i="27"/>
  <c r="R124" i="27" s="1"/>
  <c r="AD86" i="27"/>
  <c r="AD124" i="27" s="1"/>
  <c r="X86" i="27"/>
  <c r="X124" i="27" s="1"/>
  <c r="V100" i="27"/>
  <c r="V138" i="27" s="1"/>
  <c r="Q100" i="27"/>
  <c r="Q138" i="27" s="1"/>
  <c r="U100" i="27"/>
  <c r="U138" i="27" s="1"/>
  <c r="T100" i="27"/>
  <c r="T138" i="27" s="1"/>
  <c r="S100" i="27"/>
  <c r="S138" i="27" s="1"/>
  <c r="AC111" i="27"/>
  <c r="AC149" i="27" s="1"/>
  <c r="AB111" i="27"/>
  <c r="AB149" i="27" s="1"/>
  <c r="AA111" i="27"/>
  <c r="AA149" i="27" s="1"/>
  <c r="V111" i="27"/>
  <c r="V149" i="27" s="1"/>
  <c r="Z95" i="27"/>
  <c r="Z133" i="27" s="1"/>
  <c r="J95" i="27"/>
  <c r="AA95" i="27"/>
  <c r="AA133" i="27" s="1"/>
  <c r="Y95" i="27"/>
  <c r="Y133" i="27" s="1"/>
  <c r="M99" i="27"/>
  <c r="M137" i="27" s="1"/>
  <c r="S99" i="27"/>
  <c r="S137" i="27" s="1"/>
  <c r="AE99" i="27"/>
  <c r="AE137" i="27" s="1"/>
  <c r="Z99" i="27"/>
  <c r="Z137" i="27" s="1"/>
  <c r="AG89" i="27"/>
  <c r="AG127" i="27" s="1"/>
  <c r="Q89" i="27"/>
  <c r="Q127" i="27" s="1"/>
  <c r="U89" i="27"/>
  <c r="U127" i="27" s="1"/>
  <c r="R89" i="27"/>
  <c r="R127" i="27" s="1"/>
  <c r="S89" i="27"/>
  <c r="S127" i="27" s="1"/>
  <c r="AE94" i="27"/>
  <c r="AE132" i="27" s="1"/>
  <c r="W94" i="27"/>
  <c r="W132" i="27" s="1"/>
  <c r="AG94" i="27"/>
  <c r="AG132" i="27" s="1"/>
  <c r="X94" i="27"/>
  <c r="X132" i="27" s="1"/>
  <c r="V115" i="27"/>
  <c r="V153" i="27" s="1"/>
  <c r="AE115" i="27"/>
  <c r="AE153" i="27" s="1"/>
  <c r="M115" i="27"/>
  <c r="M153" i="27" s="1"/>
  <c r="W113" i="27"/>
  <c r="W151" i="27" s="1"/>
  <c r="AG113" i="27"/>
  <c r="AG151" i="27" s="1"/>
  <c r="J113" i="27"/>
  <c r="Z105" i="27"/>
  <c r="Z143" i="27" s="1"/>
  <c r="Q105" i="27"/>
  <c r="Q143" i="27" s="1"/>
  <c r="R105" i="27"/>
  <c r="R143" i="27" s="1"/>
  <c r="V102" i="27"/>
  <c r="V140" i="27" s="1"/>
  <c r="AE102" i="27"/>
  <c r="AE140" i="27" s="1"/>
  <c r="N102" i="27"/>
  <c r="N140" i="27" s="1"/>
  <c r="O110" i="27"/>
  <c r="O148" i="27" s="1"/>
  <c r="T110" i="27"/>
  <c r="T148" i="27" s="1"/>
  <c r="W110" i="27"/>
  <c r="W148" i="27" s="1"/>
  <c r="AA110" i="27"/>
  <c r="AA148" i="27" s="1"/>
  <c r="AC110" i="27"/>
  <c r="AC148" i="27" s="1"/>
  <c r="AC86" i="27"/>
  <c r="AC124" i="27" s="1"/>
  <c r="U86" i="27"/>
  <c r="U124" i="27" s="1"/>
  <c r="AE86" i="27"/>
  <c r="AE124" i="27" s="1"/>
  <c r="S86" i="27"/>
  <c r="S124" i="27" s="1"/>
  <c r="T86" i="27"/>
  <c r="T124" i="27" s="1"/>
  <c r="L100" i="27"/>
  <c r="L138" i="27" s="1"/>
  <c r="X100" i="27"/>
  <c r="X138" i="27" s="1"/>
  <c r="P100" i="27"/>
  <c r="P138" i="27" s="1"/>
  <c r="N100" i="27"/>
  <c r="N138" i="27" s="1"/>
  <c r="T95" i="27"/>
  <c r="T133" i="27" s="1"/>
  <c r="L95" i="27"/>
  <c r="L133" i="27" s="1"/>
  <c r="AD95" i="27"/>
  <c r="AD133" i="27" s="1"/>
  <c r="V95" i="27"/>
  <c r="V133" i="27" s="1"/>
  <c r="Q95" i="27"/>
  <c r="Q133" i="27" s="1"/>
  <c r="AG99" i="27"/>
  <c r="AG137" i="27" s="1"/>
  <c r="AF99" i="27"/>
  <c r="AF137" i="27" s="1"/>
  <c r="T99" i="27"/>
  <c r="T137" i="27" s="1"/>
  <c r="V99" i="27"/>
  <c r="V137" i="27" s="1"/>
  <c r="Z89" i="27"/>
  <c r="Z127" i="27" s="1"/>
  <c r="AD89" i="27"/>
  <c r="AD127" i="27" s="1"/>
  <c r="N89" i="27"/>
  <c r="N127" i="27" s="1"/>
  <c r="M89" i="27"/>
  <c r="M127" i="27" s="1"/>
  <c r="S94" i="27"/>
  <c r="S132" i="27" s="1"/>
  <c r="Y94" i="27"/>
  <c r="Y132" i="27" s="1"/>
  <c r="O94" i="27"/>
  <c r="O132" i="27" s="1"/>
  <c r="V94" i="27"/>
  <c r="V132" i="27" s="1"/>
  <c r="T94" i="27"/>
  <c r="T132" i="27" s="1"/>
  <c r="S115" i="27"/>
  <c r="S153" i="27" s="1"/>
  <c r="AG115" i="27"/>
  <c r="AG153" i="27" s="1"/>
  <c r="X115" i="27"/>
  <c r="X153" i="27" s="1"/>
  <c r="S113" i="27"/>
  <c r="S151" i="27" s="1"/>
  <c r="Q113" i="27"/>
  <c r="Q151" i="27" s="1"/>
  <c r="X113" i="27"/>
  <c r="X151" i="27" s="1"/>
  <c r="V105" i="27"/>
  <c r="V143" i="27" s="1"/>
  <c r="S105" i="27"/>
  <c r="S143" i="27" s="1"/>
  <c r="AB105" i="27"/>
  <c r="AB143" i="27" s="1"/>
  <c r="AA102" i="27"/>
  <c r="AA140" i="27" s="1"/>
  <c r="O102" i="27"/>
  <c r="O140" i="27" s="1"/>
  <c r="Y102" i="27"/>
  <c r="Y140" i="27" s="1"/>
  <c r="AF104" i="27"/>
  <c r="AF142" i="27" s="1"/>
  <c r="Q104" i="27"/>
  <c r="Q142" i="27" s="1"/>
  <c r="V104" i="27"/>
  <c r="V142" i="27" s="1"/>
  <c r="T104" i="27"/>
  <c r="T142" i="27" s="1"/>
  <c r="X104" i="27"/>
  <c r="X142" i="27" s="1"/>
  <c r="AD110" i="27"/>
  <c r="AD148" i="27" s="1"/>
  <c r="X110" i="27"/>
  <c r="X148" i="27" s="1"/>
  <c r="J110" i="27"/>
  <c r="R110" i="27"/>
  <c r="R148" i="27" s="1"/>
  <c r="V110" i="27"/>
  <c r="V148" i="27" s="1"/>
  <c r="Y110" i="27"/>
  <c r="Y148" i="27" s="1"/>
  <c r="V97" i="27"/>
  <c r="V135" i="27" s="1"/>
  <c r="M97" i="27"/>
  <c r="M135" i="27" s="1"/>
  <c r="AF97" i="27"/>
  <c r="AF135" i="27" s="1"/>
  <c r="AA97" i="27"/>
  <c r="AA135" i="27" s="1"/>
  <c r="V86" i="27"/>
  <c r="V124" i="27" s="1"/>
  <c r="M86" i="27"/>
  <c r="M124" i="27" s="1"/>
  <c r="Q86" i="27"/>
  <c r="Q124" i="27" s="1"/>
  <c r="N86" i="27"/>
  <c r="N124" i="27" s="1"/>
  <c r="P86" i="27"/>
  <c r="P124" i="27" s="1"/>
  <c r="R100" i="27"/>
  <c r="R138" i="27" s="1"/>
  <c r="M100" i="27"/>
  <c r="M138" i="27" s="1"/>
  <c r="J100" i="27"/>
  <c r="K100" i="27" s="1"/>
  <c r="AA100" i="27"/>
  <c r="AA138" i="27" s="1"/>
  <c r="M111" i="27"/>
  <c r="M149" i="27" s="1"/>
  <c r="Y111" i="27"/>
  <c r="Y149" i="27" s="1"/>
  <c r="L111" i="27"/>
  <c r="L149" i="27" s="1"/>
  <c r="AH111" i="27"/>
  <c r="AH149" i="27" s="1"/>
  <c r="N111" i="27"/>
  <c r="N149" i="27" s="1"/>
  <c r="AB95" i="27"/>
  <c r="AB133" i="27" s="1"/>
  <c r="AE95" i="27"/>
  <c r="AE133" i="27" s="1"/>
  <c r="W95" i="27"/>
  <c r="W133" i="27" s="1"/>
  <c r="AG95" i="27"/>
  <c r="AG133" i="27" s="1"/>
  <c r="M95" i="27"/>
  <c r="M133" i="27" s="1"/>
  <c r="J88" i="27"/>
  <c r="AB99" i="27"/>
  <c r="AB137" i="27" s="1"/>
  <c r="W99" i="27"/>
  <c r="W137" i="27" s="1"/>
  <c r="U99" i="27"/>
  <c r="U137" i="27" s="1"/>
  <c r="O99" i="27"/>
  <c r="O137" i="27" s="1"/>
  <c r="R99" i="27"/>
  <c r="R137" i="27" s="1"/>
  <c r="AF89" i="27"/>
  <c r="AF127" i="27" s="1"/>
  <c r="V89" i="27"/>
  <c r="V127" i="27" s="1"/>
  <c r="AH89" i="27"/>
  <c r="AH127" i="27" s="1"/>
  <c r="AA89" i="27"/>
  <c r="AA127" i="27" s="1"/>
  <c r="M94" i="27"/>
  <c r="M132" i="27" s="1"/>
  <c r="R94" i="27"/>
  <c r="R132" i="27" s="1"/>
  <c r="U94" i="27"/>
  <c r="U132" i="27" s="1"/>
  <c r="Q94" i="27"/>
  <c r="Q132" i="27" s="1"/>
  <c r="P94" i="27"/>
  <c r="P132" i="27" s="1"/>
  <c r="AH115" i="27"/>
  <c r="AH153" i="27" s="1"/>
  <c r="AC115" i="27"/>
  <c r="AC153" i="27" s="1"/>
  <c r="T115" i="27"/>
  <c r="T153" i="27" s="1"/>
  <c r="AC113" i="27"/>
  <c r="AC151" i="27" s="1"/>
  <c r="AE113" i="27"/>
  <c r="AE151" i="27" s="1"/>
  <c r="T113" i="27"/>
  <c r="T151" i="27" s="1"/>
  <c r="AE105" i="27"/>
  <c r="AE143" i="27" s="1"/>
  <c r="N105" i="27"/>
  <c r="N143" i="27" s="1"/>
  <c r="X105" i="27"/>
  <c r="X143" i="27" s="1"/>
  <c r="P102" i="27"/>
  <c r="P140" i="27" s="1"/>
  <c r="J102" i="27"/>
  <c r="U102" i="27"/>
  <c r="U140" i="27" s="1"/>
  <c r="AD114" i="27"/>
  <c r="AD152" i="27" s="1"/>
  <c r="U114" i="27"/>
  <c r="U152" i="27" s="1"/>
  <c r="R114" i="27"/>
  <c r="R152" i="27" s="1"/>
  <c r="T114" i="27"/>
  <c r="T152" i="27" s="1"/>
  <c r="W114" i="27"/>
  <c r="W152" i="27" s="1"/>
  <c r="J87" i="27"/>
  <c r="J125" i="27" s="1"/>
  <c r="AB87" i="27"/>
  <c r="AB125" i="27" s="1"/>
  <c r="AA87" i="27"/>
  <c r="AA125" i="27" s="1"/>
  <c r="Z87" i="27"/>
  <c r="Z125" i="27" s="1"/>
  <c r="S87" i="27"/>
  <c r="S125" i="27" s="1"/>
  <c r="L88" i="25"/>
  <c r="L104" i="25"/>
  <c r="L90" i="25"/>
  <c r="M99" i="25"/>
  <c r="M94" i="25"/>
  <c r="L107" i="25"/>
  <c r="M106" i="25"/>
  <c r="M105" i="25"/>
  <c r="L96" i="25"/>
  <c r="M107" i="25"/>
  <c r="M91" i="25"/>
  <c r="L115" i="25"/>
  <c r="L112" i="25"/>
  <c r="L116" i="25"/>
  <c r="M115" i="25"/>
  <c r="M112" i="25"/>
  <c r="M100" i="25"/>
  <c r="S111" i="22"/>
  <c r="Q114" i="22"/>
  <c r="O114" i="22"/>
  <c r="W88" i="22"/>
  <c r="R114" i="22"/>
  <c r="J114" i="22"/>
  <c r="Q103" i="22"/>
  <c r="Q99" i="22"/>
  <c r="Q91" i="22"/>
  <c r="Q89" i="22"/>
  <c r="P106" i="22"/>
  <c r="S101" i="22"/>
  <c r="O97" i="22"/>
  <c r="O91" i="22"/>
  <c r="S88" i="22"/>
  <c r="N108" i="22"/>
  <c r="P101" i="22"/>
  <c r="P97" i="22"/>
  <c r="O111" i="22"/>
  <c r="O116" i="22"/>
  <c r="L113" i="22"/>
  <c r="Q109" i="22"/>
  <c r="M114" i="22"/>
  <c r="N111" i="22"/>
  <c r="O109" i="22"/>
  <c r="P116" i="22"/>
  <c r="S113" i="22"/>
  <c r="W106" i="22"/>
  <c r="J111" i="22"/>
  <c r="I111" i="22" s="1"/>
  <c r="M103" i="22"/>
  <c r="M97" i="22"/>
  <c r="M91" i="22"/>
  <c r="L106" i="22"/>
  <c r="L94" i="22"/>
  <c r="O88" i="22"/>
  <c r="O103" i="22"/>
  <c r="S96" i="22"/>
  <c r="S94" i="22"/>
  <c r="R106" i="22"/>
  <c r="R94" i="22"/>
  <c r="L97" i="22"/>
  <c r="R97" i="22"/>
  <c r="W116" i="22"/>
  <c r="W94" i="22"/>
  <c r="W103" i="22"/>
  <c r="W111" i="22"/>
  <c r="W97" i="22"/>
  <c r="W113" i="22"/>
  <c r="M109" i="22"/>
  <c r="S109" i="22"/>
  <c r="L114" i="22"/>
  <c r="Q116" i="22"/>
  <c r="M111" i="22"/>
  <c r="N116" i="22"/>
  <c r="N109" i="22"/>
  <c r="P109" i="22"/>
  <c r="P111" i="22"/>
  <c r="Q101" i="22"/>
  <c r="Q97" i="22"/>
  <c r="P94" i="22"/>
  <c r="S103" i="22"/>
  <c r="O99" i="22"/>
  <c r="N96" i="22"/>
  <c r="N88" i="22"/>
  <c r="P89" i="22"/>
  <c r="N103" i="22"/>
  <c r="N99" i="22"/>
  <c r="N91" i="22"/>
  <c r="N113" i="22"/>
  <c r="R109" i="22"/>
  <c r="O113" i="22"/>
  <c r="L116" i="22"/>
  <c r="Q113" i="22"/>
  <c r="S116" i="22"/>
  <c r="Q108" i="22"/>
  <c r="Q106" i="22"/>
  <c r="Q96" i="22"/>
  <c r="Q94" i="22"/>
  <c r="Q88" i="22"/>
  <c r="P108" i="22"/>
  <c r="P96" i="22"/>
  <c r="P88" i="22"/>
  <c r="S108" i="22"/>
  <c r="S106" i="22"/>
  <c r="S100" i="22"/>
  <c r="O96" i="22"/>
  <c r="O94" i="22"/>
  <c r="N106" i="22"/>
  <c r="N94" i="22"/>
  <c r="P103" i="22"/>
  <c r="P91" i="22"/>
  <c r="N97" i="22"/>
  <c r="U88" i="33"/>
  <c r="U126" i="33" s="1"/>
  <c r="S88" i="33"/>
  <c r="S126" i="33" s="1"/>
  <c r="L88" i="33"/>
  <c r="L126" i="33" s="1"/>
  <c r="N88" i="33"/>
  <c r="N126" i="33" s="1"/>
  <c r="R88" i="33"/>
  <c r="R126" i="33" s="1"/>
  <c r="V88" i="33"/>
  <c r="V126" i="33" s="1"/>
  <c r="W88" i="33"/>
  <c r="W126" i="33" s="1"/>
  <c r="J88" i="33"/>
  <c r="J126" i="33" s="1"/>
  <c r="M88" i="33"/>
  <c r="M126" i="33" s="1"/>
  <c r="T88" i="33"/>
  <c r="T126" i="33" s="1"/>
  <c r="O88" i="33"/>
  <c r="O126" i="33" s="1"/>
  <c r="M88" i="31"/>
  <c r="M126" i="31" s="1"/>
  <c r="O88" i="31"/>
  <c r="O126" i="31" s="1"/>
  <c r="R88" i="31"/>
  <c r="R126" i="31" s="1"/>
  <c r="Q88" i="31"/>
  <c r="Q126" i="31" s="1"/>
  <c r="L88" i="31"/>
  <c r="L126" i="31" s="1"/>
  <c r="N88" i="31"/>
  <c r="N126" i="31" s="1"/>
  <c r="S88" i="31"/>
  <c r="S126" i="31" s="1"/>
  <c r="AE92" i="29"/>
  <c r="AE131" i="29" s="1"/>
  <c r="R92" i="29"/>
  <c r="R131" i="29" s="1"/>
  <c r="AG92" i="29"/>
  <c r="AG131" i="29" s="1"/>
  <c r="P92" i="29"/>
  <c r="P131" i="29" s="1"/>
  <c r="X92" i="29"/>
  <c r="X131" i="29" s="1"/>
  <c r="U92" i="29"/>
  <c r="U131" i="29" s="1"/>
  <c r="AH92" i="29"/>
  <c r="AH131" i="29" s="1"/>
  <c r="AD92" i="29"/>
  <c r="AD131" i="29" s="1"/>
  <c r="AF92" i="29"/>
  <c r="AF131" i="29" s="1"/>
  <c r="AC92" i="29"/>
  <c r="AC131" i="29" s="1"/>
  <c r="Z92" i="29"/>
  <c r="Z131" i="29" s="1"/>
  <c r="O92" i="29"/>
  <c r="O131" i="29" s="1"/>
  <c r="AL92" i="29"/>
  <c r="AL131" i="29" s="1"/>
  <c r="AB92" i="29"/>
  <c r="AB131" i="29" s="1"/>
  <c r="Y92" i="29"/>
  <c r="Y131" i="29" s="1"/>
  <c r="S92" i="29"/>
  <c r="S131" i="29" s="1"/>
  <c r="M92" i="29"/>
  <c r="M131" i="29" s="1"/>
  <c r="L92" i="29"/>
  <c r="L131" i="29" s="1"/>
  <c r="AA92" i="29"/>
  <c r="AA131" i="29" s="1"/>
  <c r="Q92" i="29"/>
  <c r="Q131" i="29" s="1"/>
  <c r="W92" i="29"/>
  <c r="W131" i="29" s="1"/>
  <c r="AI92" i="29"/>
  <c r="AI131" i="29" s="1"/>
  <c r="N92" i="29"/>
  <c r="N131" i="29" s="1"/>
  <c r="AK92" i="29"/>
  <c r="AK131" i="29" s="1"/>
  <c r="V92" i="29"/>
  <c r="V131" i="29" s="1"/>
  <c r="U88" i="27"/>
  <c r="U126" i="27" s="1"/>
  <c r="S88" i="27"/>
  <c r="S126" i="27" s="1"/>
  <c r="AE88" i="27"/>
  <c r="AE126" i="27" s="1"/>
  <c r="Z88" i="27"/>
  <c r="Z126" i="27" s="1"/>
  <c r="T88" i="27"/>
  <c r="T126" i="27" s="1"/>
  <c r="Y88" i="27"/>
  <c r="Y126" i="27" s="1"/>
  <c r="P88" i="27"/>
  <c r="P126" i="27" s="1"/>
  <c r="AG88" i="27"/>
  <c r="AG126" i="27" s="1"/>
  <c r="AC88" i="27"/>
  <c r="AC126" i="27" s="1"/>
  <c r="AH88" i="27"/>
  <c r="AH126" i="27" s="1"/>
  <c r="R88" i="27"/>
  <c r="R126" i="27" s="1"/>
  <c r="Q88" i="27"/>
  <c r="Q126" i="27" s="1"/>
  <c r="AB88" i="27"/>
  <c r="AB126" i="27" s="1"/>
  <c r="AA88" i="27"/>
  <c r="AA126" i="27" s="1"/>
  <c r="X88" i="27"/>
  <c r="X126" i="27" s="1"/>
  <c r="AD88" i="27"/>
  <c r="AD126" i="27" s="1"/>
  <c r="N88" i="27"/>
  <c r="N126" i="27" s="1"/>
  <c r="AF88" i="27"/>
  <c r="AF126" i="27" s="1"/>
  <c r="W88" i="27"/>
  <c r="W126" i="27" s="1"/>
  <c r="O88" i="27"/>
  <c r="O126" i="27" s="1"/>
  <c r="L88" i="27"/>
  <c r="L126" i="27" s="1"/>
  <c r="M88" i="27"/>
  <c r="M126" i="27" s="1"/>
  <c r="L89" i="25"/>
  <c r="K89" i="25"/>
  <c r="M89" i="25"/>
  <c r="O89" i="22"/>
  <c r="L89" i="22"/>
  <c r="R89" i="22"/>
  <c r="S89" i="22"/>
  <c r="M89" i="22"/>
  <c r="N89" i="22"/>
  <c r="P102" i="29"/>
  <c r="P141" i="29" s="1"/>
  <c r="S102" i="29"/>
  <c r="S141" i="29" s="1"/>
  <c r="O102" i="29"/>
  <c r="O141" i="29" s="1"/>
  <c r="AB102" i="29"/>
  <c r="AB141" i="29" s="1"/>
  <c r="AK102" i="29"/>
  <c r="AK141" i="29" s="1"/>
  <c r="Z102" i="29"/>
  <c r="Z141" i="29" s="1"/>
  <c r="X102" i="29"/>
  <c r="X141" i="29" s="1"/>
  <c r="J102" i="29"/>
  <c r="J141" i="29" s="1"/>
  <c r="AG102" i="29"/>
  <c r="AG141" i="29" s="1"/>
  <c r="T102" i="29"/>
  <c r="T141" i="29" s="1"/>
  <c r="Y102" i="29"/>
  <c r="Y141" i="29" s="1"/>
  <c r="AA102" i="29"/>
  <c r="AA141" i="29" s="1"/>
  <c r="AH102" i="29"/>
  <c r="AH141" i="29" s="1"/>
  <c r="N102" i="29"/>
  <c r="N141" i="29" s="1"/>
  <c r="V102" i="29"/>
  <c r="V141" i="29" s="1"/>
  <c r="AF102" i="29"/>
  <c r="AF141" i="29" s="1"/>
  <c r="AD102" i="29"/>
  <c r="AD141" i="29" s="1"/>
  <c r="AC102" i="29"/>
  <c r="AC141" i="29" s="1"/>
  <c r="M102" i="29"/>
  <c r="M141" i="29" s="1"/>
  <c r="AI102" i="29"/>
  <c r="AI141" i="29" s="1"/>
  <c r="R102" i="29"/>
  <c r="R141" i="29" s="1"/>
  <c r="AE102" i="29"/>
  <c r="AE141" i="29" s="1"/>
  <c r="W102" i="29"/>
  <c r="W141" i="29" s="1"/>
  <c r="Q102" i="29"/>
  <c r="Q141" i="29" s="1"/>
  <c r="U102" i="29"/>
  <c r="U141" i="29" s="1"/>
  <c r="AL102" i="29"/>
  <c r="AL141" i="29" s="1"/>
  <c r="K101" i="22"/>
  <c r="N101" i="22"/>
  <c r="W101" i="22"/>
  <c r="M101" i="22"/>
  <c r="O101" i="22"/>
  <c r="L101" i="22"/>
  <c r="R101" i="22"/>
  <c r="N100" i="22"/>
  <c r="O100" i="22"/>
  <c r="M100" i="22"/>
  <c r="L100" i="22"/>
  <c r="R100" i="22"/>
  <c r="P99" i="22"/>
  <c r="S99" i="22"/>
  <c r="L99" i="22"/>
  <c r="R99" i="22"/>
  <c r="M99" i="22"/>
  <c r="L80" i="23"/>
  <c r="BK583" i="37"/>
  <c r="BA585" i="37"/>
  <c r="BM584" i="37"/>
  <c r="CG583" i="37"/>
  <c r="W79" i="22"/>
  <c r="CA584" i="37"/>
  <c r="CK586" i="37"/>
  <c r="BR583" i="37"/>
  <c r="BM581" i="37"/>
  <c r="CJ586" i="37"/>
  <c r="CI582" i="37"/>
  <c r="BK586" i="37"/>
  <c r="BG583" i="37"/>
  <c r="BV581" i="37"/>
  <c r="BQ585" i="37"/>
  <c r="BG584" i="37"/>
  <c r="CF583" i="37"/>
  <c r="BU581" i="37"/>
  <c r="BW586" i="37"/>
  <c r="BS584" i="37"/>
  <c r="CA581" i="37"/>
  <c r="BP581" i="37"/>
  <c r="CH581" i="37"/>
  <c r="CC586" i="37"/>
  <c r="BT582" i="37"/>
  <c r="BS583" i="37"/>
  <c r="BL584" i="37"/>
  <c r="CB584" i="37"/>
  <c r="BP584" i="37"/>
  <c r="AZ582" i="37"/>
  <c r="BX583" i="37"/>
  <c r="BI585" i="37"/>
  <c r="CJ584" i="37"/>
  <c r="BU584" i="37"/>
  <c r="CD582" i="37"/>
  <c r="BE586" i="37"/>
  <c r="CK583" i="37"/>
  <c r="BH586" i="37"/>
  <c r="BY583" i="37"/>
  <c r="BX586" i="37"/>
  <c r="AY583" i="37"/>
  <c r="BQ583" i="37"/>
  <c r="BH583" i="37"/>
  <c r="BB583" i="37"/>
  <c r="BY585" i="37"/>
  <c r="BV583" i="37"/>
  <c r="BT584" i="37"/>
  <c r="BK584" i="37"/>
  <c r="BE584" i="37"/>
  <c r="BL582" i="37"/>
  <c r="BO586" i="37"/>
  <c r="BI583" i="37"/>
  <c r="BR581" i="37"/>
  <c r="CK581" i="37"/>
  <c r="CG586" i="37"/>
  <c r="BS582" i="37"/>
  <c r="CI581" i="37"/>
  <c r="CD586" i="37"/>
  <c r="BU586" i="37"/>
  <c r="BC582" i="37"/>
  <c r="BU582" i="37"/>
  <c r="BO582" i="37"/>
  <c r="CK585" i="37"/>
  <c r="AY585" i="37"/>
  <c r="CE581" i="37"/>
  <c r="CE584" i="37"/>
  <c r="BZ581" i="37"/>
  <c r="BY584" i="37"/>
  <c r="BT581" i="37"/>
  <c r="CA583" i="37"/>
  <c r="CB582" i="37"/>
  <c r="CA586" i="37"/>
  <c r="BW583" i="37"/>
  <c r="BB586" i="37"/>
  <c r="CL582" i="37"/>
  <c r="CH585" i="37"/>
  <c r="CC582" i="37"/>
  <c r="CB585" i="37"/>
  <c r="BW582" i="37"/>
  <c r="CE583" i="37"/>
  <c r="BD586" i="37"/>
  <c r="BN586" i="37"/>
  <c r="BL581" i="37"/>
  <c r="BY582" i="37"/>
  <c r="CG584" i="37"/>
  <c r="BI582" i="37"/>
  <c r="BT585" i="37"/>
  <c r="BV586" i="37"/>
  <c r="BM586" i="37"/>
  <c r="BG586" i="37"/>
  <c r="BY581" i="37"/>
  <c r="CB583" i="37"/>
  <c r="BE585" i="37"/>
  <c r="BK581" i="37"/>
  <c r="BF581" i="37"/>
  <c r="AZ581" i="37"/>
  <c r="CC581" i="37"/>
  <c r="BP583" i="37"/>
  <c r="AZ584" i="37"/>
  <c r="AZ583" i="37"/>
  <c r="CG585" i="37"/>
  <c r="BS581" i="37"/>
  <c r="BA584" i="37"/>
  <c r="BU583" i="37"/>
  <c r="BZ582" i="37"/>
  <c r="BG581" i="37"/>
  <c r="BZ583" i="37"/>
  <c r="BL583" i="37"/>
  <c r="BF583" i="37"/>
  <c r="BU585" i="37"/>
  <c r="BO585" i="37"/>
  <c r="BF582" i="37"/>
  <c r="BF585" i="37"/>
  <c r="BA582" i="37"/>
  <c r="AZ585" i="37"/>
  <c r="CJ581" i="37"/>
  <c r="BA581" i="37"/>
  <c r="CF586" i="37"/>
  <c r="BN581" i="37"/>
  <c r="BH581" i="37"/>
  <c r="BR586" i="37"/>
  <c r="BM583" i="37"/>
  <c r="BI586" i="37"/>
  <c r="BD583" i="37"/>
  <c r="BC586" i="37"/>
  <c r="AX583" i="37"/>
  <c r="BI581" i="37"/>
  <c r="CC585" i="37"/>
  <c r="N80" i="23"/>
  <c r="BC581" i="37"/>
  <c r="BJ583" i="37"/>
  <c r="BW585" i="37"/>
  <c r="BN582" i="37"/>
  <c r="BN585" i="37"/>
  <c r="AY586" i="37"/>
  <c r="AW582" i="37"/>
  <c r="BJ586" i="37"/>
  <c r="BE583" i="37"/>
  <c r="BA586" i="37"/>
  <c r="BB581" i="37"/>
  <c r="AW585" i="37"/>
  <c r="BZ586" i="37"/>
  <c r="BQ586" i="37"/>
  <c r="CB581" i="37"/>
  <c r="AX586" i="37"/>
  <c r="CH582" i="37"/>
  <c r="CD585" i="37"/>
  <c r="CE586" i="37"/>
  <c r="AX584" i="37"/>
  <c r="CI583" i="37"/>
  <c r="CD581" i="37"/>
  <c r="CC584" i="37"/>
  <c r="BX581" i="37"/>
  <c r="BB584" i="37"/>
  <c r="BL586" i="37"/>
  <c r="BF586" i="37"/>
  <c r="BX584" i="37"/>
  <c r="BA583" i="37"/>
  <c r="BO581" i="37"/>
  <c r="CL585" i="37"/>
  <c r="BO584" i="37"/>
  <c r="CG582" i="37"/>
  <c r="BJ581" i="37"/>
  <c r="CF585" i="37"/>
  <c r="BI584" i="37"/>
  <c r="CA582" i="37"/>
  <c r="BD581" i="37"/>
  <c r="BF584" i="37"/>
  <c r="BD582" i="37"/>
  <c r="AZ586" i="37"/>
  <c r="BZ584" i="37"/>
  <c r="CK582" i="37"/>
  <c r="CJ585" i="37"/>
  <c r="CE582" i="37"/>
  <c r="BV584" i="37"/>
  <c r="CB586" i="37"/>
  <c r="CA585" i="37"/>
  <c r="BD584" i="37"/>
  <c r="BR582" i="37"/>
  <c r="AW584" i="37"/>
  <c r="BR585" i="37"/>
  <c r="CJ583" i="37"/>
  <c r="BM582" i="37"/>
  <c r="CI586" i="37"/>
  <c r="BL585" i="37"/>
  <c r="CD583" i="37"/>
  <c r="BG582" i="37"/>
  <c r="BN584" i="37"/>
  <c r="BH582" i="37"/>
  <c r="CL584" i="37"/>
  <c r="BT586" i="37"/>
  <c r="BE581" i="37"/>
  <c r="P80" i="23"/>
  <c r="O80" i="23"/>
  <c r="CI585" i="37"/>
  <c r="BZ585" i="37"/>
  <c r="BP582" i="37"/>
  <c r="CF584" i="37"/>
  <c r="BW581" i="37"/>
  <c r="BW584" i="37"/>
  <c r="BQ584" i="37"/>
  <c r="CJ582" i="37"/>
  <c r="BS585" i="37"/>
  <c r="BJ582" i="37"/>
  <c r="BJ585" i="37"/>
  <c r="BX585" i="37"/>
  <c r="BO583" i="37"/>
  <c r="BC585" i="37"/>
  <c r="CI584" i="37"/>
  <c r="BR584" i="37"/>
  <c r="BG585" i="37"/>
  <c r="AX582" i="37"/>
  <c r="AX585" i="37"/>
  <c r="BH585" i="37"/>
  <c r="CG581" i="37"/>
  <c r="BC584" i="37"/>
  <c r="AX581" i="37"/>
  <c r="CL583" i="37"/>
  <c r="AW581" i="37"/>
  <c r="AW586" i="37"/>
  <c r="BJ584" i="37"/>
  <c r="CE585" i="37"/>
  <c r="BH584" i="37"/>
  <c r="BV582" i="37"/>
  <c r="AY581" i="37"/>
  <c r="BV585" i="37"/>
  <c r="AY584" i="37"/>
  <c r="BQ582" i="37"/>
  <c r="AW583" i="37"/>
  <c r="BP585" i="37"/>
  <c r="CH583" i="37"/>
  <c r="BK582" i="37"/>
  <c r="CD584" i="37"/>
  <c r="BX582" i="37"/>
  <c r="CH584" i="37"/>
  <c r="BP586" i="37"/>
  <c r="BC583" i="37"/>
  <c r="BE582" i="37"/>
  <c r="BD585" i="37"/>
  <c r="AY582" i="37"/>
  <c r="BQ581" i="37"/>
  <c r="CH586" i="37"/>
  <c r="BK585" i="37"/>
  <c r="CC583" i="37"/>
  <c r="BB582" i="37"/>
  <c r="BY586" i="37"/>
  <c r="BB585" i="37"/>
  <c r="BT583" i="37"/>
  <c r="CL581" i="37"/>
  <c r="BS586" i="37"/>
  <c r="CK584" i="37"/>
  <c r="BN583" i="37"/>
  <c r="CF581" i="37"/>
  <c r="CF582" i="37"/>
  <c r="CL586" i="37"/>
  <c r="BM585" i="37"/>
  <c r="J152" i="27"/>
  <c r="K98" i="27"/>
  <c r="J136" i="27"/>
  <c r="K114" i="27"/>
  <c r="N79" i="22"/>
  <c r="L79" i="25"/>
  <c r="M79" i="25"/>
  <c r="L111" i="25"/>
  <c r="M79" i="22"/>
  <c r="M102" i="25"/>
  <c r="O79" i="22"/>
  <c r="P79" i="22"/>
  <c r="R79" i="22"/>
  <c r="T81" i="29"/>
  <c r="Q79" i="22"/>
  <c r="S79" i="22"/>
  <c r="Q81" i="29"/>
  <c r="AD81" i="29"/>
  <c r="L81" i="29"/>
  <c r="AA81" i="29"/>
  <c r="AL39" i="29"/>
  <c r="AK39" i="29"/>
  <c r="AJ90" i="29"/>
  <c r="AJ129" i="29" s="1"/>
  <c r="AJ81" i="29"/>
  <c r="M96" i="29"/>
  <c r="M135" i="29" s="1"/>
  <c r="M81" i="29"/>
  <c r="S78" i="31"/>
  <c r="O78" i="31"/>
  <c r="AG81" i="29"/>
  <c r="AL81" i="29"/>
  <c r="W81" i="29"/>
  <c r="Z81" i="29"/>
  <c r="AK81" i="29"/>
  <c r="U81" i="29"/>
  <c r="BJ40" i="23"/>
  <c r="BF40" i="23"/>
  <c r="BI40" i="23"/>
  <c r="BH40" i="23"/>
  <c r="BK40" i="23"/>
  <c r="BG40" i="23"/>
  <c r="M78" i="31"/>
  <c r="L79" i="22"/>
  <c r="N117" i="23" l="1"/>
  <c r="D52" i="8" s="1"/>
  <c r="D2" i="34" s="1"/>
  <c r="O117" i="23"/>
  <c r="E52" i="8" s="1"/>
  <c r="P117" i="23"/>
  <c r="L117" i="23"/>
  <c r="C52" i="8" s="1"/>
  <c r="Q173" i="29"/>
  <c r="Q188" i="29" s="1"/>
  <c r="R173" i="29"/>
  <c r="R188" i="29" s="1"/>
  <c r="M166" i="31"/>
  <c r="M180" i="31" s="1"/>
  <c r="AJ173" i="29"/>
  <c r="AJ188" i="29" s="1"/>
  <c r="U172" i="29"/>
  <c r="U187" i="29" s="1"/>
  <c r="Q172" i="29"/>
  <c r="Q187" i="29" s="1"/>
  <c r="AH172" i="29"/>
  <c r="AH187" i="29" s="1"/>
  <c r="X173" i="29"/>
  <c r="X188" i="29" s="1"/>
  <c r="L166" i="31"/>
  <c r="L180" i="31" s="1"/>
  <c r="P173" i="29"/>
  <c r="P188" i="29" s="1"/>
  <c r="T167" i="33"/>
  <c r="T181" i="33" s="1"/>
  <c r="Y172" i="29"/>
  <c r="Y187" i="29" s="1"/>
  <c r="N173" i="29"/>
  <c r="N188" i="29" s="1"/>
  <c r="P166" i="31"/>
  <c r="P180" i="31" s="1"/>
  <c r="O167" i="31"/>
  <c r="O181" i="31" s="1"/>
  <c r="N166" i="33"/>
  <c r="N180" i="33" s="1"/>
  <c r="K114" i="22"/>
  <c r="I114" i="22"/>
  <c r="K113" i="27"/>
  <c r="I113" i="27"/>
  <c r="I151" i="27" s="1"/>
  <c r="K111" i="27"/>
  <c r="I111" i="27"/>
  <c r="I149" i="27" s="1"/>
  <c r="K115" i="22"/>
  <c r="I115" i="22"/>
  <c r="AI172" i="29"/>
  <c r="AI187" i="29" s="1"/>
  <c r="S167" i="31"/>
  <c r="S181" i="31" s="1"/>
  <c r="AH173" i="29"/>
  <c r="AH188" i="29" s="1"/>
  <c r="M167" i="33"/>
  <c r="M181" i="33" s="1"/>
  <c r="O167" i="33"/>
  <c r="O181" i="33" s="1"/>
  <c r="K110" i="22"/>
  <c r="I110" i="22"/>
  <c r="K108" i="27"/>
  <c r="I108" i="27"/>
  <c r="I146" i="27" s="1"/>
  <c r="V172" i="29"/>
  <c r="V187" i="29" s="1"/>
  <c r="Y173" i="29"/>
  <c r="Y188" i="29" s="1"/>
  <c r="J148" i="27"/>
  <c r="I110" i="27"/>
  <c r="I148" i="27" s="1"/>
  <c r="AC173" i="29"/>
  <c r="AC188" i="29" s="1"/>
  <c r="AI173" i="29"/>
  <c r="AI188" i="29" s="1"/>
  <c r="K114" i="25"/>
  <c r="I114" i="25"/>
  <c r="K116" i="22"/>
  <c r="I116" i="22"/>
  <c r="AF172" i="29"/>
  <c r="AF187" i="29" s="1"/>
  <c r="J153" i="27"/>
  <c r="K153" i="27" s="1"/>
  <c r="I115" i="27"/>
  <c r="I153" i="27" s="1"/>
  <c r="S173" i="29"/>
  <c r="S188" i="29" s="1"/>
  <c r="U173" i="29"/>
  <c r="U188" i="29" s="1"/>
  <c r="Q167" i="33"/>
  <c r="Q181" i="33" s="1"/>
  <c r="K112" i="22"/>
  <c r="I112" i="22"/>
  <c r="J147" i="27"/>
  <c r="I109" i="27"/>
  <c r="I147" i="27" s="1"/>
  <c r="K111" i="22"/>
  <c r="AA172" i="29"/>
  <c r="AA187" i="29" s="1"/>
  <c r="AL172" i="29"/>
  <c r="AL187" i="29" s="1"/>
  <c r="AL173" i="29"/>
  <c r="AL188" i="29" s="1"/>
  <c r="Z173" i="29"/>
  <c r="Z188" i="29" s="1"/>
  <c r="P167" i="33"/>
  <c r="P181" i="33" s="1"/>
  <c r="V167" i="33"/>
  <c r="V181" i="33" s="1"/>
  <c r="N167" i="33"/>
  <c r="N181" i="33" s="1"/>
  <c r="Q166" i="33"/>
  <c r="Q180" i="33" s="1"/>
  <c r="R167" i="33"/>
  <c r="R181" i="33" s="1"/>
  <c r="K113" i="22"/>
  <c r="I113" i="22"/>
  <c r="K109" i="22"/>
  <c r="I109" i="22"/>
  <c r="K110" i="25"/>
  <c r="I110" i="25"/>
  <c r="K112" i="27"/>
  <c r="I112" i="27"/>
  <c r="I150" i="27" s="1"/>
  <c r="K116" i="25"/>
  <c r="I116" i="25"/>
  <c r="P166" i="33"/>
  <c r="P180" i="33" s="1"/>
  <c r="K104" i="22"/>
  <c r="I104" i="22"/>
  <c r="K91" i="22"/>
  <c r="I91" i="22"/>
  <c r="K107" i="22"/>
  <c r="I107" i="22"/>
  <c r="K108" i="22"/>
  <c r="I108" i="22"/>
  <c r="K90" i="25"/>
  <c r="I90" i="25"/>
  <c r="K104" i="25"/>
  <c r="I104" i="25"/>
  <c r="K103" i="25"/>
  <c r="I103" i="25"/>
  <c r="K92" i="25"/>
  <c r="I92" i="25"/>
  <c r="K105" i="25"/>
  <c r="I105" i="25"/>
  <c r="K101" i="25"/>
  <c r="I101" i="25"/>
  <c r="K106" i="25"/>
  <c r="I106" i="25"/>
  <c r="K95" i="25"/>
  <c r="I95" i="25"/>
  <c r="K93" i="25"/>
  <c r="I93" i="25"/>
  <c r="K97" i="25"/>
  <c r="I97" i="25"/>
  <c r="K87" i="25"/>
  <c r="I87" i="25"/>
  <c r="K100" i="25"/>
  <c r="I100" i="25"/>
  <c r="K95" i="27"/>
  <c r="I95" i="27"/>
  <c r="I133" i="27" s="1"/>
  <c r="K91" i="27"/>
  <c r="I91" i="27"/>
  <c r="I129" i="27" s="1"/>
  <c r="K101" i="27"/>
  <c r="I101" i="27"/>
  <c r="I139" i="27" s="1"/>
  <c r="K103" i="27"/>
  <c r="I103" i="27"/>
  <c r="I141" i="27" s="1"/>
  <c r="K99" i="27"/>
  <c r="I99" i="27"/>
  <c r="I137" i="27" s="1"/>
  <c r="J140" i="27"/>
  <c r="I102" i="27"/>
  <c r="I140" i="27" s="1"/>
  <c r="K89" i="27"/>
  <c r="I89" i="27"/>
  <c r="I127" i="27" s="1"/>
  <c r="K96" i="27"/>
  <c r="I96" i="27"/>
  <c r="I134" i="27" s="1"/>
  <c r="K90" i="27"/>
  <c r="I90" i="27"/>
  <c r="I128" i="27" s="1"/>
  <c r="J144" i="27"/>
  <c r="K144" i="27" s="1"/>
  <c r="I106" i="27"/>
  <c r="I144" i="27" s="1"/>
  <c r="K87" i="27"/>
  <c r="K125" i="27" s="1"/>
  <c r="I87" i="27"/>
  <c r="I125" i="27" s="1"/>
  <c r="J126" i="27"/>
  <c r="I88" i="27"/>
  <c r="I126" i="27" s="1"/>
  <c r="J138" i="27"/>
  <c r="K138" i="27" s="1"/>
  <c r="I100" i="27"/>
  <c r="I138" i="27" s="1"/>
  <c r="J145" i="27"/>
  <c r="K145" i="27" s="1"/>
  <c r="I107" i="27"/>
  <c r="I145" i="27" s="1"/>
  <c r="K93" i="27"/>
  <c r="I93" i="27"/>
  <c r="I131" i="27" s="1"/>
  <c r="K97" i="27"/>
  <c r="I97" i="27"/>
  <c r="I135" i="27" s="1"/>
  <c r="J131" i="27"/>
  <c r="K104" i="27"/>
  <c r="K142" i="27" s="1"/>
  <c r="I104" i="27"/>
  <c r="I142" i="27" s="1"/>
  <c r="J143" i="27"/>
  <c r="I105" i="27"/>
  <c r="I143" i="27" s="1"/>
  <c r="K94" i="27"/>
  <c r="I94" i="27"/>
  <c r="I132" i="27" s="1"/>
  <c r="J130" i="27"/>
  <c r="K130" i="27" s="1"/>
  <c r="I92" i="27"/>
  <c r="I130" i="27" s="1"/>
  <c r="K86" i="27"/>
  <c r="K124" i="27" s="1"/>
  <c r="I86" i="27"/>
  <c r="I124" i="27" s="1"/>
  <c r="AK172" i="29"/>
  <c r="AK187" i="29" s="1"/>
  <c r="O172" i="29"/>
  <c r="O187" i="29" s="1"/>
  <c r="AE172" i="29"/>
  <c r="AE187" i="29" s="1"/>
  <c r="R172" i="29"/>
  <c r="R187" i="29" s="1"/>
  <c r="S172" i="29"/>
  <c r="S187" i="29" s="1"/>
  <c r="AK173" i="29"/>
  <c r="AK188" i="29" s="1"/>
  <c r="AG172" i="29"/>
  <c r="AG187" i="29" s="1"/>
  <c r="M173" i="29"/>
  <c r="M188" i="29" s="1"/>
  <c r="AD172" i="29"/>
  <c r="AD187" i="29" s="1"/>
  <c r="V173" i="29"/>
  <c r="V188" i="29" s="1"/>
  <c r="AF173" i="29"/>
  <c r="AF188" i="29" s="1"/>
  <c r="W173" i="29"/>
  <c r="W188" i="29" s="1"/>
  <c r="AB173" i="29"/>
  <c r="AB188" i="29" s="1"/>
  <c r="Z172" i="29"/>
  <c r="Z187" i="29" s="1"/>
  <c r="AG173" i="29"/>
  <c r="AG188" i="29" s="1"/>
  <c r="L172" i="29"/>
  <c r="L187" i="29" s="1"/>
  <c r="AE173" i="29"/>
  <c r="AE188" i="29" s="1"/>
  <c r="AB168" i="29"/>
  <c r="AB183" i="29" s="1"/>
  <c r="T172" i="29"/>
  <c r="T187" i="29" s="1"/>
  <c r="AB172" i="29"/>
  <c r="AB187" i="29" s="1"/>
  <c r="N172" i="29"/>
  <c r="N187" i="29" s="1"/>
  <c r="AD173" i="29"/>
  <c r="AD188" i="29" s="1"/>
  <c r="P172" i="29"/>
  <c r="P187" i="29" s="1"/>
  <c r="AJ172" i="29"/>
  <c r="AJ187" i="29" s="1"/>
  <c r="W172" i="29"/>
  <c r="W187" i="29" s="1"/>
  <c r="AC172" i="29"/>
  <c r="AC187" i="29" s="1"/>
  <c r="N167" i="31"/>
  <c r="N181" i="31" s="1"/>
  <c r="Q166" i="31"/>
  <c r="Q180" i="31" s="1"/>
  <c r="L167" i="31"/>
  <c r="L181" i="31" s="1"/>
  <c r="N166" i="31"/>
  <c r="N180" i="31" s="1"/>
  <c r="S166" i="31"/>
  <c r="S180" i="31" s="1"/>
  <c r="R166" i="31"/>
  <c r="R180" i="31" s="1"/>
  <c r="Q167" i="31"/>
  <c r="Q181" i="31" s="1"/>
  <c r="M167" i="31"/>
  <c r="M181" i="31" s="1"/>
  <c r="P167" i="31"/>
  <c r="P181" i="31" s="1"/>
  <c r="R167" i="31"/>
  <c r="R181" i="31" s="1"/>
  <c r="W166" i="33"/>
  <c r="W180" i="33" s="1"/>
  <c r="S167" i="33"/>
  <c r="S181" i="33" s="1"/>
  <c r="O166" i="33"/>
  <c r="O180" i="33" s="1"/>
  <c r="L167" i="33"/>
  <c r="L181" i="33" s="1"/>
  <c r="J150" i="27"/>
  <c r="K150" i="27" s="1"/>
  <c r="J135" i="27"/>
  <c r="J146" i="27"/>
  <c r="K146" i="27" s="1"/>
  <c r="AD168" i="29"/>
  <c r="AD183" i="29" s="1"/>
  <c r="J134" i="27"/>
  <c r="O164" i="31"/>
  <c r="O178" i="31" s="1"/>
  <c r="K110" i="27"/>
  <c r="J129" i="27"/>
  <c r="J139" i="27"/>
  <c r="AB169" i="29"/>
  <c r="AB184" i="29" s="1"/>
  <c r="Y170" i="29"/>
  <c r="Y185" i="29" s="1"/>
  <c r="J141" i="27"/>
  <c r="J137" i="27"/>
  <c r="U168" i="29"/>
  <c r="U183" i="29" s="1"/>
  <c r="K109" i="27"/>
  <c r="K147" i="27" s="1"/>
  <c r="J127" i="27"/>
  <c r="J133" i="27"/>
  <c r="J128" i="27"/>
  <c r="AA170" i="29"/>
  <c r="AA185" i="29" s="1"/>
  <c r="V162" i="33"/>
  <c r="V176" i="33" s="1"/>
  <c r="P169" i="29"/>
  <c r="P184" i="29" s="1"/>
  <c r="Y169" i="29"/>
  <c r="Y184" i="29" s="1"/>
  <c r="N164" i="31"/>
  <c r="N178" i="31" s="1"/>
  <c r="S162" i="31"/>
  <c r="S176" i="31" s="1"/>
  <c r="P164" i="31"/>
  <c r="P178" i="31" s="1"/>
  <c r="L163" i="31"/>
  <c r="L177" i="31" s="1"/>
  <c r="AE171" i="29"/>
  <c r="AE186" i="29" s="1"/>
  <c r="AG169" i="29"/>
  <c r="AG184" i="29" s="1"/>
  <c r="AL168" i="29"/>
  <c r="AL183" i="29" s="1"/>
  <c r="AI168" i="29"/>
  <c r="AI183" i="29" s="1"/>
  <c r="AC168" i="29"/>
  <c r="AC183" i="29" s="1"/>
  <c r="Q170" i="29"/>
  <c r="Q185" i="29" s="1"/>
  <c r="R168" i="29"/>
  <c r="R183" i="29" s="1"/>
  <c r="T169" i="29"/>
  <c r="T184" i="29" s="1"/>
  <c r="L168" i="29"/>
  <c r="L183" i="29" s="1"/>
  <c r="M170" i="29"/>
  <c r="M185" i="29" s="1"/>
  <c r="P117" i="22"/>
  <c r="J132" i="27"/>
  <c r="AA168" i="29"/>
  <c r="AA183" i="29" s="1"/>
  <c r="R169" i="29"/>
  <c r="R184" i="29" s="1"/>
  <c r="AG171" i="29"/>
  <c r="AG186" i="29" s="1"/>
  <c r="AC171" i="29"/>
  <c r="AC186" i="29" s="1"/>
  <c r="Q165" i="31"/>
  <c r="Q179" i="31" s="1"/>
  <c r="L164" i="31"/>
  <c r="L178" i="31" s="1"/>
  <c r="L165" i="31"/>
  <c r="L179" i="31" s="1"/>
  <c r="M164" i="31"/>
  <c r="M178" i="31" s="1"/>
  <c r="S168" i="29"/>
  <c r="S183" i="29" s="1"/>
  <c r="AH168" i="29"/>
  <c r="AH183" i="29" s="1"/>
  <c r="K102" i="27"/>
  <c r="K105" i="27"/>
  <c r="W168" i="29"/>
  <c r="W183" i="29" s="1"/>
  <c r="AF171" i="29"/>
  <c r="AF186" i="29" s="1"/>
  <c r="AD169" i="29"/>
  <c r="AD184" i="29" s="1"/>
  <c r="R164" i="33"/>
  <c r="R178" i="33" s="1"/>
  <c r="S164" i="31"/>
  <c r="S178" i="31" s="1"/>
  <c r="AL170" i="29"/>
  <c r="AL185" i="29" s="1"/>
  <c r="Q168" i="29"/>
  <c r="Q183" i="29" s="1"/>
  <c r="L170" i="29"/>
  <c r="L185" i="29" s="1"/>
  <c r="AF169" i="29"/>
  <c r="AF184" i="29" s="1"/>
  <c r="R170" i="29"/>
  <c r="R185" i="29" s="1"/>
  <c r="O165" i="31"/>
  <c r="O179" i="31" s="1"/>
  <c r="M169" i="29"/>
  <c r="M184" i="29" s="1"/>
  <c r="W170" i="29"/>
  <c r="W185" i="29" s="1"/>
  <c r="V171" i="29"/>
  <c r="V186" i="29" s="1"/>
  <c r="X170" i="29"/>
  <c r="X185" i="29" s="1"/>
  <c r="Y168" i="29"/>
  <c r="Y183" i="29" s="1"/>
  <c r="Z168" i="29"/>
  <c r="Z183" i="29" s="1"/>
  <c r="AG168" i="29"/>
  <c r="AG183" i="29" s="1"/>
  <c r="AJ170" i="29"/>
  <c r="AJ185" i="29" s="1"/>
  <c r="AA171" i="29"/>
  <c r="AA186" i="29" s="1"/>
  <c r="AI169" i="29"/>
  <c r="AI184" i="29" s="1"/>
  <c r="Z170" i="29"/>
  <c r="Z185" i="29" s="1"/>
  <c r="W169" i="29"/>
  <c r="W184" i="29" s="1"/>
  <c r="AB171" i="29"/>
  <c r="AB186" i="29" s="1"/>
  <c r="W171" i="29"/>
  <c r="W186" i="29" s="1"/>
  <c r="N165" i="31"/>
  <c r="N179" i="31" s="1"/>
  <c r="S165" i="31"/>
  <c r="S179" i="31" s="1"/>
  <c r="Q162" i="31"/>
  <c r="Q176" i="31" s="1"/>
  <c r="P162" i="33"/>
  <c r="P176" i="33" s="1"/>
  <c r="V116" i="27"/>
  <c r="J151" i="27"/>
  <c r="J149" i="27"/>
  <c r="U164" i="33"/>
  <c r="U178" i="33" s="1"/>
  <c r="T162" i="33"/>
  <c r="T176" i="33" s="1"/>
  <c r="M162" i="31"/>
  <c r="M176" i="31" s="1"/>
  <c r="L120" i="29"/>
  <c r="AJ168" i="29"/>
  <c r="AJ183" i="29" s="1"/>
  <c r="U159" i="29"/>
  <c r="R171" i="29"/>
  <c r="R186" i="29" s="1"/>
  <c r="AD171" i="29"/>
  <c r="AD186" i="29" s="1"/>
  <c r="AH171" i="29"/>
  <c r="AH186" i="29" s="1"/>
  <c r="AG170" i="29"/>
  <c r="AG185" i="29" s="1"/>
  <c r="V168" i="29"/>
  <c r="V183" i="29" s="1"/>
  <c r="M168" i="29"/>
  <c r="M183" i="29" s="1"/>
  <c r="AF168" i="29"/>
  <c r="AF183" i="29" s="1"/>
  <c r="AE159" i="29"/>
  <c r="O154" i="33"/>
  <c r="W154" i="33"/>
  <c r="L154" i="33"/>
  <c r="AK171" i="29"/>
  <c r="AK186" i="29" s="1"/>
  <c r="AL171" i="29"/>
  <c r="AL186" i="29" s="1"/>
  <c r="X171" i="29"/>
  <c r="X186" i="29" s="1"/>
  <c r="Q169" i="29"/>
  <c r="Q184" i="29" s="1"/>
  <c r="AC169" i="29"/>
  <c r="AC184" i="29" s="1"/>
  <c r="AE169" i="29"/>
  <c r="AE184" i="29" s="1"/>
  <c r="AA169" i="29"/>
  <c r="AA184" i="29" s="1"/>
  <c r="AC170" i="29"/>
  <c r="AC185" i="29" s="1"/>
  <c r="AF170" i="29"/>
  <c r="AF185" i="29" s="1"/>
  <c r="S170" i="29"/>
  <c r="S185" i="29" s="1"/>
  <c r="AB170" i="29"/>
  <c r="AB185" i="29" s="1"/>
  <c r="U171" i="29"/>
  <c r="U186" i="29" s="1"/>
  <c r="T171" i="29"/>
  <c r="T186" i="29" s="1"/>
  <c r="P163" i="31"/>
  <c r="P177" i="31" s="1"/>
  <c r="P162" i="31"/>
  <c r="P176" i="31" s="1"/>
  <c r="R163" i="31"/>
  <c r="R177" i="31" s="1"/>
  <c r="Q163" i="31"/>
  <c r="Q177" i="31" s="1"/>
  <c r="M163" i="33"/>
  <c r="M177" i="33" s="1"/>
  <c r="Q165" i="33"/>
  <c r="Q179" i="33" s="1"/>
  <c r="O163" i="33"/>
  <c r="O177" i="33" s="1"/>
  <c r="Q162" i="33"/>
  <c r="Q176" i="33" s="1"/>
  <c r="T163" i="33"/>
  <c r="T177" i="33" s="1"/>
  <c r="V163" i="33"/>
  <c r="V177" i="33" s="1"/>
  <c r="T168" i="29"/>
  <c r="T183" i="29" s="1"/>
  <c r="P171" i="29"/>
  <c r="P186" i="29" s="1"/>
  <c r="X159" i="29"/>
  <c r="AK169" i="29"/>
  <c r="AK184" i="29" s="1"/>
  <c r="R165" i="31"/>
  <c r="R179" i="31" s="1"/>
  <c r="O164" i="33"/>
  <c r="O178" i="33" s="1"/>
  <c r="L162" i="33"/>
  <c r="L176" i="33" s="1"/>
  <c r="M164" i="33"/>
  <c r="M178" i="33" s="1"/>
  <c r="L165" i="33"/>
  <c r="L179" i="33" s="1"/>
  <c r="Q164" i="33"/>
  <c r="Q178" i="33" s="1"/>
  <c r="Q164" i="31"/>
  <c r="Q178" i="31" s="1"/>
  <c r="R164" i="31"/>
  <c r="R178" i="31" s="1"/>
  <c r="L159" i="29"/>
  <c r="AI170" i="29"/>
  <c r="AI185" i="29" s="1"/>
  <c r="O168" i="29"/>
  <c r="O183" i="29" s="1"/>
  <c r="P168" i="29"/>
  <c r="P183" i="29" s="1"/>
  <c r="L171" i="29"/>
  <c r="L186" i="29" s="1"/>
  <c r="U169" i="29"/>
  <c r="U184" i="29" s="1"/>
  <c r="V169" i="29"/>
  <c r="V184" i="29" s="1"/>
  <c r="X169" i="29"/>
  <c r="X184" i="29" s="1"/>
  <c r="AH159" i="29"/>
  <c r="N170" i="29"/>
  <c r="N185" i="29" s="1"/>
  <c r="M162" i="33"/>
  <c r="M176" i="33" s="1"/>
  <c r="T164" i="33"/>
  <c r="T178" i="33" s="1"/>
  <c r="P164" i="33"/>
  <c r="P178" i="33" s="1"/>
  <c r="N162" i="33"/>
  <c r="N176" i="33" s="1"/>
  <c r="L164" i="33"/>
  <c r="L178" i="33" s="1"/>
  <c r="O170" i="29"/>
  <c r="O185" i="29" s="1"/>
  <c r="AJ171" i="29"/>
  <c r="AJ186" i="29" s="1"/>
  <c r="V164" i="33"/>
  <c r="V178" i="33" s="1"/>
  <c r="M117" i="22"/>
  <c r="AK170" i="29"/>
  <c r="AK185" i="29" s="1"/>
  <c r="AL169" i="29"/>
  <c r="AL184" i="29" s="1"/>
  <c r="N169" i="29"/>
  <c r="N184" i="29" s="1"/>
  <c r="P170" i="29"/>
  <c r="P185" i="29" s="1"/>
  <c r="V170" i="29"/>
  <c r="V185" i="29" s="1"/>
  <c r="T170" i="29"/>
  <c r="T185" i="29" s="1"/>
  <c r="AI171" i="29"/>
  <c r="AI186" i="29" s="1"/>
  <c r="Y171" i="29"/>
  <c r="Y186" i="29" s="1"/>
  <c r="S171" i="29"/>
  <c r="S186" i="29" s="1"/>
  <c r="AE170" i="29"/>
  <c r="AE185" i="29" s="1"/>
  <c r="M165" i="31"/>
  <c r="M179" i="31" s="1"/>
  <c r="S165" i="33"/>
  <c r="S179" i="33" s="1"/>
  <c r="P163" i="33"/>
  <c r="P177" i="33" s="1"/>
  <c r="W163" i="33"/>
  <c r="W177" i="33" s="1"/>
  <c r="R116" i="33"/>
  <c r="N154" i="31"/>
  <c r="O154" i="31"/>
  <c r="AC159" i="29"/>
  <c r="X120" i="29"/>
  <c r="T116" i="27"/>
  <c r="Q117" i="22"/>
  <c r="O163" i="31"/>
  <c r="O177" i="31" s="1"/>
  <c r="R154" i="31"/>
  <c r="P154" i="31"/>
  <c r="R162" i="31"/>
  <c r="R176" i="31" s="1"/>
  <c r="L162" i="31"/>
  <c r="L176" i="31" s="1"/>
  <c r="M163" i="31"/>
  <c r="M177" i="31" s="1"/>
  <c r="P165" i="31"/>
  <c r="P179" i="31" s="1"/>
  <c r="O166" i="31"/>
  <c r="O180" i="31" s="1"/>
  <c r="N163" i="31"/>
  <c r="N177" i="31" s="1"/>
  <c r="S163" i="31"/>
  <c r="S177" i="31" s="1"/>
  <c r="N162" i="31"/>
  <c r="N176" i="31" s="1"/>
  <c r="O162" i="31"/>
  <c r="O176" i="31" s="1"/>
  <c r="M116" i="33"/>
  <c r="U165" i="33"/>
  <c r="U179" i="33" s="1"/>
  <c r="L166" i="33"/>
  <c r="L180" i="33" s="1"/>
  <c r="Q116" i="33"/>
  <c r="P154" i="33"/>
  <c r="T154" i="33"/>
  <c r="S154" i="33"/>
  <c r="T165" i="33"/>
  <c r="T179" i="33" s="1"/>
  <c r="T166" i="33"/>
  <c r="T180" i="33" s="1"/>
  <c r="S162" i="33"/>
  <c r="S176" i="33" s="1"/>
  <c r="P116" i="33"/>
  <c r="Q154" i="33"/>
  <c r="R154" i="33"/>
  <c r="Q163" i="33"/>
  <c r="Q177" i="33" s="1"/>
  <c r="R165" i="33"/>
  <c r="R179" i="33" s="1"/>
  <c r="U162" i="33"/>
  <c r="U176" i="33" s="1"/>
  <c r="W162" i="33"/>
  <c r="W176" i="33" s="1"/>
  <c r="N163" i="33"/>
  <c r="N177" i="33" s="1"/>
  <c r="W164" i="33"/>
  <c r="W178" i="33" s="1"/>
  <c r="U163" i="33"/>
  <c r="U177" i="33" s="1"/>
  <c r="W165" i="33"/>
  <c r="W179" i="33" s="1"/>
  <c r="U166" i="33"/>
  <c r="U180" i="33" s="1"/>
  <c r="U167" i="33"/>
  <c r="U181" i="33" s="1"/>
  <c r="O162" i="33"/>
  <c r="O176" i="33" s="1"/>
  <c r="U116" i="33"/>
  <c r="U154" i="33"/>
  <c r="V154" i="33"/>
  <c r="V165" i="33"/>
  <c r="V179" i="33" s="1"/>
  <c r="S166" i="33"/>
  <c r="S180" i="33" s="1"/>
  <c r="N164" i="33"/>
  <c r="N178" i="33" s="1"/>
  <c r="O165" i="33"/>
  <c r="O179" i="33" s="1"/>
  <c r="R163" i="33"/>
  <c r="R177" i="33" s="1"/>
  <c r="N165" i="33"/>
  <c r="N179" i="33" s="1"/>
  <c r="V166" i="33"/>
  <c r="V180" i="33" s="1"/>
  <c r="W167" i="33"/>
  <c r="W181" i="33" s="1"/>
  <c r="S116" i="33"/>
  <c r="N154" i="33"/>
  <c r="P165" i="33"/>
  <c r="P179" i="33" s="1"/>
  <c r="L163" i="33"/>
  <c r="L177" i="33" s="1"/>
  <c r="S164" i="33"/>
  <c r="S178" i="33" s="1"/>
  <c r="R162" i="33"/>
  <c r="R176" i="33" s="1"/>
  <c r="S163" i="33"/>
  <c r="S177" i="33" s="1"/>
  <c r="M165" i="33"/>
  <c r="M179" i="33" s="1"/>
  <c r="R166" i="33"/>
  <c r="R180" i="33" s="1"/>
  <c r="M166" i="33"/>
  <c r="M180" i="33" s="1"/>
  <c r="P116" i="31"/>
  <c r="Q154" i="31"/>
  <c r="M116" i="31"/>
  <c r="S116" i="31"/>
  <c r="L116" i="31"/>
  <c r="AF159" i="29"/>
  <c r="AK159" i="29"/>
  <c r="S169" i="29"/>
  <c r="S184" i="29" s="1"/>
  <c r="T173" i="29"/>
  <c r="T188" i="29" s="1"/>
  <c r="AB120" i="29"/>
  <c r="AH170" i="29"/>
  <c r="AH185" i="29" s="1"/>
  <c r="Y159" i="29"/>
  <c r="O171" i="29"/>
  <c r="O186" i="29" s="1"/>
  <c r="N168" i="29"/>
  <c r="N183" i="29" s="1"/>
  <c r="L169" i="29"/>
  <c r="L184" i="29" s="1"/>
  <c r="L173" i="29"/>
  <c r="L188" i="29" s="1"/>
  <c r="X168" i="29"/>
  <c r="X183" i="29" s="1"/>
  <c r="AE168" i="29"/>
  <c r="AE183" i="29" s="1"/>
  <c r="AH169" i="29"/>
  <c r="AH184" i="29" s="1"/>
  <c r="M172" i="29"/>
  <c r="M187" i="29" s="1"/>
  <c r="M171" i="29"/>
  <c r="M186" i="29" s="1"/>
  <c r="Q159" i="29"/>
  <c r="U170" i="29"/>
  <c r="U185" i="29" s="1"/>
  <c r="U120" i="29"/>
  <c r="AK168" i="29"/>
  <c r="AK183" i="29" s="1"/>
  <c r="AD170" i="29"/>
  <c r="AD185" i="29" s="1"/>
  <c r="N171" i="29"/>
  <c r="N186" i="29" s="1"/>
  <c r="T159" i="29"/>
  <c r="Z171" i="29"/>
  <c r="Z186" i="29" s="1"/>
  <c r="Q171" i="29"/>
  <c r="Q186" i="29" s="1"/>
  <c r="X172" i="29"/>
  <c r="X187" i="29" s="1"/>
  <c r="O169" i="29"/>
  <c r="O184" i="29" s="1"/>
  <c r="AJ169" i="29"/>
  <c r="AJ184" i="29" s="1"/>
  <c r="O173" i="29"/>
  <c r="O188" i="29" s="1"/>
  <c r="AA173" i="29"/>
  <c r="AA188" i="29" s="1"/>
  <c r="Z169" i="29"/>
  <c r="Z184" i="29" s="1"/>
  <c r="K88" i="27"/>
  <c r="AH116" i="27"/>
  <c r="U116" i="27"/>
  <c r="S116" i="27"/>
  <c r="M117" i="25"/>
  <c r="L117" i="25"/>
  <c r="R117" i="22"/>
  <c r="W117" i="22"/>
  <c r="L117" i="22"/>
  <c r="N117" i="22"/>
  <c r="O117" i="22"/>
  <c r="W116" i="33"/>
  <c r="O116" i="33"/>
  <c r="N116" i="33"/>
  <c r="M154" i="33"/>
  <c r="L116" i="33"/>
  <c r="T116" i="33"/>
  <c r="V116" i="33"/>
  <c r="R116" i="31"/>
  <c r="O116" i="31"/>
  <c r="N116" i="31"/>
  <c r="Q116" i="31"/>
  <c r="AL159" i="29"/>
  <c r="P120" i="29"/>
  <c r="Z120" i="29"/>
  <c r="O120" i="29"/>
  <c r="AG159" i="29"/>
  <c r="AK120" i="29"/>
  <c r="S159" i="29"/>
  <c r="W159" i="29"/>
  <c r="AI159" i="29"/>
  <c r="AB159" i="29"/>
  <c r="Y120" i="29"/>
  <c r="AA159" i="29"/>
  <c r="V120" i="29"/>
  <c r="Q116" i="27"/>
  <c r="AE116" i="27"/>
  <c r="AD116" i="27"/>
  <c r="M116" i="27"/>
  <c r="AG116" i="27"/>
  <c r="AF116" i="27"/>
  <c r="O116" i="27"/>
  <c r="AA116" i="27"/>
  <c r="Y116" i="27"/>
  <c r="Z116" i="27"/>
  <c r="P116" i="27"/>
  <c r="X116" i="27"/>
  <c r="AB116" i="27"/>
  <c r="R116" i="27"/>
  <c r="AC116" i="27"/>
  <c r="W116" i="27"/>
  <c r="N116" i="27"/>
  <c r="L116" i="27"/>
  <c r="S117" i="22"/>
  <c r="T120" i="29"/>
  <c r="N120" i="29"/>
  <c r="Z159" i="29"/>
  <c r="S120" i="29"/>
  <c r="N159" i="29"/>
  <c r="O159" i="29"/>
  <c r="AH120" i="29"/>
  <c r="R159" i="29"/>
  <c r="AG120" i="29"/>
  <c r="AD159" i="29"/>
  <c r="AA120" i="29"/>
  <c r="AF120" i="29"/>
  <c r="Q120" i="29"/>
  <c r="AI120" i="29"/>
  <c r="AC120" i="29"/>
  <c r="AL120" i="29"/>
  <c r="R120" i="29"/>
  <c r="AD120" i="29"/>
  <c r="V159" i="29"/>
  <c r="W120" i="29"/>
  <c r="AE120" i="29"/>
  <c r="P159" i="29"/>
  <c r="K136" i="27"/>
  <c r="K152" i="27"/>
  <c r="S154" i="31"/>
  <c r="L154" i="31"/>
  <c r="M154" i="31"/>
  <c r="M159" i="29"/>
  <c r="AH154" i="27"/>
  <c r="AA154" i="27"/>
  <c r="T154" i="27"/>
  <c r="Y154" i="27"/>
  <c r="U154" i="27"/>
  <c r="AE154" i="27"/>
  <c r="M154" i="27"/>
  <c r="AG154" i="27"/>
  <c r="AC154" i="27"/>
  <c r="S154" i="27"/>
  <c r="L154" i="27"/>
  <c r="AB154" i="27"/>
  <c r="Q154" i="27"/>
  <c r="AD154" i="27"/>
  <c r="Z154" i="27"/>
  <c r="O154" i="27"/>
  <c r="X154" i="27"/>
  <c r="V154" i="27"/>
  <c r="R154" i="27"/>
  <c r="N154" i="27"/>
  <c r="W154" i="27"/>
  <c r="P154" i="27"/>
  <c r="AF154" i="27"/>
  <c r="AJ159" i="29"/>
  <c r="M120" i="29"/>
  <c r="AJ120" i="29"/>
  <c r="K128" i="27" l="1"/>
  <c r="K131" i="27"/>
  <c r="E2" i="34"/>
  <c r="C2" i="34"/>
  <c r="M128" i="25"/>
  <c r="M142" i="25" s="1"/>
  <c r="K132" i="27"/>
  <c r="K127" i="27"/>
  <c r="T167" i="27"/>
  <c r="T181" i="27" s="1"/>
  <c r="K140" i="27"/>
  <c r="L128" i="25"/>
  <c r="L142" i="25" s="1"/>
  <c r="O128" i="22"/>
  <c r="O141" i="22" s="1"/>
  <c r="AE165" i="27"/>
  <c r="AE179" i="27" s="1"/>
  <c r="AC163" i="27"/>
  <c r="AC177" i="27" s="1"/>
  <c r="K133" i="27"/>
  <c r="K137" i="27"/>
  <c r="W164" i="27"/>
  <c r="W178" i="27" s="1"/>
  <c r="K149" i="27"/>
  <c r="K134" i="27"/>
  <c r="M127" i="25"/>
  <c r="M141" i="25" s="1"/>
  <c r="P126" i="22"/>
  <c r="P139" i="22" s="1"/>
  <c r="Y164" i="27"/>
  <c r="Y178" i="27" s="1"/>
  <c r="AF162" i="27"/>
  <c r="AF176" i="27" s="1"/>
  <c r="O126" i="22"/>
  <c r="O139" i="22" s="1"/>
  <c r="V162" i="27"/>
  <c r="V176" i="27" s="1"/>
  <c r="O129" i="22"/>
  <c r="O142" i="22" s="1"/>
  <c r="AG163" i="27"/>
  <c r="AG177" i="27" s="1"/>
  <c r="AC164" i="27"/>
  <c r="AC178" i="27" s="1"/>
  <c r="O162" i="27"/>
  <c r="O176" i="27" s="1"/>
  <c r="K151" i="27"/>
  <c r="AD163" i="27"/>
  <c r="AD177" i="27" s="1"/>
  <c r="L163" i="27"/>
  <c r="L177" i="27" s="1"/>
  <c r="L127" i="22"/>
  <c r="L140" i="22" s="1"/>
  <c r="R165" i="27"/>
  <c r="R179" i="27" s="1"/>
  <c r="M128" i="22"/>
  <c r="M141" i="22" s="1"/>
  <c r="AB166" i="27"/>
  <c r="AB180" i="27" s="1"/>
  <c r="AA166" i="27"/>
  <c r="AA180" i="27" s="1"/>
  <c r="L125" i="22"/>
  <c r="L138" i="22" s="1"/>
  <c r="K148" i="27"/>
  <c r="W128" i="22"/>
  <c r="W141" i="22" s="1"/>
  <c r="Q163" i="27"/>
  <c r="Q177" i="27" s="1"/>
  <c r="P125" i="22"/>
  <c r="P138" i="22" s="1"/>
  <c r="R127" i="22"/>
  <c r="R140" i="22" s="1"/>
  <c r="O163" i="27"/>
  <c r="O177" i="27" s="1"/>
  <c r="W162" i="27"/>
  <c r="K135" i="27"/>
  <c r="K126" i="27"/>
  <c r="S125" i="22"/>
  <c r="S138" i="22" s="1"/>
  <c r="AC165" i="27"/>
  <c r="AC179" i="27" s="1"/>
  <c r="AA164" i="27"/>
  <c r="AA178" i="27" s="1"/>
  <c r="AH165" i="27"/>
  <c r="AH179" i="27" s="1"/>
  <c r="AB164" i="27"/>
  <c r="AB178" i="27" s="1"/>
  <c r="AG164" i="27"/>
  <c r="AG178" i="27" s="1"/>
  <c r="AD164" i="27"/>
  <c r="AD178" i="27" s="1"/>
  <c r="Q162" i="27"/>
  <c r="Q176" i="27" s="1"/>
  <c r="K129" i="27"/>
  <c r="N166" i="27"/>
  <c r="N180" i="27" s="1"/>
  <c r="M125" i="25"/>
  <c r="M139" i="25" s="1"/>
  <c r="W129" i="22"/>
  <c r="W142" i="22" s="1"/>
  <c r="AB165" i="27"/>
  <c r="AB179" i="27" s="1"/>
  <c r="S126" i="22"/>
  <c r="S139" i="22" s="1"/>
  <c r="W127" i="22"/>
  <c r="W140" i="22" s="1"/>
  <c r="AD165" i="27"/>
  <c r="AD179" i="27" s="1"/>
  <c r="L164" i="27"/>
  <c r="L178" i="27" s="1"/>
  <c r="O164" i="27"/>
  <c r="O178" i="27" s="1"/>
  <c r="T165" i="27"/>
  <c r="T179" i="27" s="1"/>
  <c r="T162" i="27"/>
  <c r="T176" i="27" s="1"/>
  <c r="M162" i="27"/>
  <c r="M176" i="27" s="1"/>
  <c r="M125" i="22"/>
  <c r="M138" i="22" s="1"/>
  <c r="Q165" i="27"/>
  <c r="Q179" i="27" s="1"/>
  <c r="M164" i="27"/>
  <c r="M178" i="27" s="1"/>
  <c r="M126" i="25"/>
  <c r="M140" i="25" s="1"/>
  <c r="N128" i="22"/>
  <c r="N141" i="22" s="1"/>
  <c r="AF163" i="27"/>
  <c r="AF177" i="27" s="1"/>
  <c r="N164" i="27"/>
  <c r="N178" i="27" s="1"/>
  <c r="X162" i="27"/>
  <c r="X176" i="27" s="1"/>
  <c r="AA165" i="27"/>
  <c r="AA179" i="27" s="1"/>
  <c r="M126" i="22"/>
  <c r="M139" i="22" s="1"/>
  <c r="S127" i="22"/>
  <c r="S140" i="22" s="1"/>
  <c r="AG166" i="27"/>
  <c r="AG180" i="27" s="1"/>
  <c r="P166" i="27"/>
  <c r="P180" i="27" s="1"/>
  <c r="S128" i="22"/>
  <c r="S141" i="22" s="1"/>
  <c r="AA162" i="27"/>
  <c r="AA176" i="27" s="1"/>
  <c r="AH164" i="27"/>
  <c r="AH178" i="27" s="1"/>
  <c r="V163" i="27"/>
  <c r="V177" i="27" s="1"/>
  <c r="R128" i="22"/>
  <c r="R141" i="22" s="1"/>
  <c r="Z162" i="27"/>
  <c r="Z176" i="27" s="1"/>
  <c r="N163" i="27"/>
  <c r="N177" i="27" s="1"/>
  <c r="S164" i="27"/>
  <c r="S178" i="27" s="1"/>
  <c r="P163" i="27"/>
  <c r="P177" i="27" s="1"/>
  <c r="W163" i="27"/>
  <c r="W177" i="27" s="1"/>
  <c r="AH162" i="27"/>
  <c r="AH176" i="27" s="1"/>
  <c r="W165" i="27"/>
  <c r="W179" i="27" s="1"/>
  <c r="R163" i="27"/>
  <c r="R177" i="27" s="1"/>
  <c r="N165" i="27"/>
  <c r="N179" i="27" s="1"/>
  <c r="V166" i="27"/>
  <c r="V180" i="27" s="1"/>
  <c r="S167" i="27"/>
  <c r="S181" i="27" s="1"/>
  <c r="L167" i="27"/>
  <c r="L181" i="27" s="1"/>
  <c r="K139" i="27"/>
  <c r="N129" i="22"/>
  <c r="N142" i="22" s="1"/>
  <c r="R129" i="22"/>
  <c r="R142" i="22" s="1"/>
  <c r="M127" i="22"/>
  <c r="M140" i="22" s="1"/>
  <c r="N127" i="22"/>
  <c r="N140" i="22" s="1"/>
  <c r="P128" i="22"/>
  <c r="P141" i="22" s="1"/>
  <c r="Q128" i="22"/>
  <c r="Q141" i="22" s="1"/>
  <c r="Q125" i="22"/>
  <c r="Q138" i="22" s="1"/>
  <c r="N125" i="22"/>
  <c r="N138" i="22" s="1"/>
  <c r="Q126" i="22"/>
  <c r="Q139" i="22" s="1"/>
  <c r="W125" i="22"/>
  <c r="W138" i="22" s="1"/>
  <c r="Q127" i="22"/>
  <c r="Q140" i="22" s="1"/>
  <c r="R125" i="22"/>
  <c r="R138" i="22" s="1"/>
  <c r="R126" i="22"/>
  <c r="R139" i="22" s="1"/>
  <c r="W126" i="22"/>
  <c r="W139" i="22" s="1"/>
  <c r="S129" i="22"/>
  <c r="S142" i="22" s="1"/>
  <c r="W130" i="22"/>
  <c r="W143" i="22" s="1"/>
  <c r="M129" i="22"/>
  <c r="M142" i="22" s="1"/>
  <c r="P130" i="22"/>
  <c r="P143" i="22" s="1"/>
  <c r="R130" i="22"/>
  <c r="R143" i="22" s="1"/>
  <c r="P129" i="22"/>
  <c r="P142" i="22" s="1"/>
  <c r="L129" i="22"/>
  <c r="L142" i="22" s="1"/>
  <c r="Q129" i="22"/>
  <c r="Q142" i="22" s="1"/>
  <c r="M130" i="22"/>
  <c r="M143" i="22" s="1"/>
  <c r="L130" i="22"/>
  <c r="L143" i="22" s="1"/>
  <c r="N126" i="22"/>
  <c r="N139" i="22" s="1"/>
  <c r="P127" i="22"/>
  <c r="P140" i="22" s="1"/>
  <c r="L128" i="22"/>
  <c r="L141" i="22" s="1"/>
  <c r="L126" i="22"/>
  <c r="L139" i="22" s="1"/>
  <c r="O125" i="22"/>
  <c r="O138" i="22" s="1"/>
  <c r="O127" i="22"/>
  <c r="O140" i="22" s="1"/>
  <c r="O130" i="22"/>
  <c r="O143" i="22" s="1"/>
  <c r="S130" i="22"/>
  <c r="S143" i="22" s="1"/>
  <c r="N130" i="22"/>
  <c r="N143" i="22" s="1"/>
  <c r="Q130" i="22"/>
  <c r="Q143" i="22" s="1"/>
  <c r="L129" i="25"/>
  <c r="L143" i="25" s="1"/>
  <c r="M130" i="25"/>
  <c r="M144" i="25" s="1"/>
  <c r="L130" i="25"/>
  <c r="L144" i="25" s="1"/>
  <c r="L127" i="25"/>
  <c r="L141" i="25" s="1"/>
  <c r="L126" i="25"/>
  <c r="L140" i="25" s="1"/>
  <c r="L125" i="25"/>
  <c r="L139" i="25" s="1"/>
  <c r="M129" i="25"/>
  <c r="M143" i="25" s="1"/>
  <c r="X167" i="27"/>
  <c r="X181" i="27" s="1"/>
  <c r="Z166" i="27"/>
  <c r="Z180" i="27" s="1"/>
  <c r="Y166" i="27"/>
  <c r="Y180" i="27" s="1"/>
  <c r="O166" i="27"/>
  <c r="O180" i="27" s="1"/>
  <c r="Z164" i="27"/>
  <c r="Z178" i="27" s="1"/>
  <c r="Z163" i="27"/>
  <c r="Z177" i="27" s="1"/>
  <c r="S165" i="27"/>
  <c r="S179" i="27" s="1"/>
  <c r="U162" i="27"/>
  <c r="U176" i="27" s="1"/>
  <c r="V164" i="27"/>
  <c r="V178" i="27" s="1"/>
  <c r="N162" i="27"/>
  <c r="N176" i="27" s="1"/>
  <c r="AB162" i="27"/>
  <c r="AE162" i="27"/>
  <c r="AE176" i="27" s="1"/>
  <c r="P164" i="27"/>
  <c r="P178" i="27" s="1"/>
  <c r="AF165" i="27"/>
  <c r="AF179" i="27" s="1"/>
  <c r="M163" i="27"/>
  <c r="M177" i="27" s="1"/>
  <c r="Y162" i="27"/>
  <c r="Y176" i="27" s="1"/>
  <c r="AB163" i="27"/>
  <c r="AB177" i="27" s="1"/>
  <c r="K143" i="27"/>
  <c r="P162" i="27"/>
  <c r="P176" i="27" s="1"/>
  <c r="L165" i="27"/>
  <c r="L179" i="27" s="1"/>
  <c r="L162" i="27"/>
  <c r="L176" i="27" s="1"/>
  <c r="U163" i="27"/>
  <c r="U177" i="27" s="1"/>
  <c r="Y163" i="27"/>
  <c r="Y177" i="27" s="1"/>
  <c r="AC162" i="27"/>
  <c r="AC176" i="27" s="1"/>
  <c r="AF164" i="27"/>
  <c r="AF178" i="27" s="1"/>
  <c r="L166" i="27"/>
  <c r="L180" i="27" s="1"/>
  <c r="AF166" i="27"/>
  <c r="AF180" i="27" s="1"/>
  <c r="S166" i="27"/>
  <c r="S180" i="27" s="1"/>
  <c r="Y167" i="27"/>
  <c r="Y181" i="27" s="1"/>
  <c r="AA167" i="27"/>
  <c r="AA181" i="27" s="1"/>
  <c r="X166" i="27"/>
  <c r="X180" i="27" s="1"/>
  <c r="M166" i="27"/>
  <c r="M180" i="27" s="1"/>
  <c r="R167" i="27"/>
  <c r="R181" i="27" s="1"/>
  <c r="N167" i="27"/>
  <c r="N181" i="27" s="1"/>
  <c r="AF167" i="27"/>
  <c r="AF181" i="27" s="1"/>
  <c r="Q166" i="27"/>
  <c r="Q180" i="27" s="1"/>
  <c r="AG167" i="27"/>
  <c r="AG181" i="27" s="1"/>
  <c r="Q167" i="27"/>
  <c r="Q181" i="27" s="1"/>
  <c r="S162" i="27"/>
  <c r="S176" i="27" s="1"/>
  <c r="Z165" i="27"/>
  <c r="Z179" i="27" s="1"/>
  <c r="O165" i="27"/>
  <c r="O179" i="27" s="1"/>
  <c r="AE164" i="27"/>
  <c r="AE178" i="27" s="1"/>
  <c r="R162" i="27"/>
  <c r="R176" i="27" s="1"/>
  <c r="T163" i="27"/>
  <c r="T177" i="27" s="1"/>
  <c r="V165" i="27"/>
  <c r="V179" i="27" s="1"/>
  <c r="P165" i="27"/>
  <c r="P179" i="27" s="1"/>
  <c r="AG162" i="27"/>
  <c r="AG176" i="27" s="1"/>
  <c r="AG165" i="27"/>
  <c r="AG179" i="27" s="1"/>
  <c r="M165" i="27"/>
  <c r="M179" i="27" s="1"/>
  <c r="X164" i="27"/>
  <c r="X178" i="27" s="1"/>
  <c r="AE163" i="27"/>
  <c r="AE177" i="27" s="1"/>
  <c r="R164" i="27"/>
  <c r="R178" i="27" s="1"/>
  <c r="U165" i="27"/>
  <c r="U179" i="27" s="1"/>
  <c r="X163" i="27"/>
  <c r="X177" i="27" s="1"/>
  <c r="X165" i="27"/>
  <c r="X179" i="27" s="1"/>
  <c r="S163" i="27"/>
  <c r="S177" i="27" s="1"/>
  <c r="AD162" i="27"/>
  <c r="AD176" i="27" s="1"/>
  <c r="Q164" i="27"/>
  <c r="Q178" i="27" s="1"/>
  <c r="AA163" i="27"/>
  <c r="AA177" i="27" s="1"/>
  <c r="Y165" i="27"/>
  <c r="Y179" i="27" s="1"/>
  <c r="AH163" i="27"/>
  <c r="AH177" i="27" s="1"/>
  <c r="T164" i="27"/>
  <c r="T178" i="27" s="1"/>
  <c r="U164" i="27"/>
  <c r="U178" i="27" s="1"/>
  <c r="K141" i="27"/>
  <c r="W167" i="27"/>
  <c r="W181" i="27" s="1"/>
  <c r="Z167" i="27"/>
  <c r="Z181" i="27" s="1"/>
  <c r="AB167" i="27"/>
  <c r="AB181" i="27" s="1"/>
  <c r="O167" i="27"/>
  <c r="O181" i="27" s="1"/>
  <c r="V167" i="27"/>
  <c r="V181" i="27" s="1"/>
  <c r="AH166" i="27"/>
  <c r="AH180" i="27" s="1"/>
  <c r="T166" i="27"/>
  <c r="T180" i="27" s="1"/>
  <c r="U167" i="27"/>
  <c r="U181" i="27" s="1"/>
  <c r="AH167" i="27"/>
  <c r="AH181" i="27" s="1"/>
  <c r="AE167" i="27"/>
  <c r="AE181" i="27" s="1"/>
  <c r="AD166" i="27"/>
  <c r="AD180" i="27" s="1"/>
  <c r="U166" i="27"/>
  <c r="U180" i="27" s="1"/>
  <c r="AC166" i="27"/>
  <c r="AC180" i="27" s="1"/>
  <c r="W166" i="27"/>
  <c r="W180" i="27" s="1"/>
  <c r="P167" i="27"/>
  <c r="P181" i="27" s="1"/>
  <c r="AD167" i="27"/>
  <c r="AD181" i="27" s="1"/>
  <c r="M167" i="27"/>
  <c r="M181" i="27" s="1"/>
  <c r="AE166" i="27"/>
  <c r="AE180" i="27" s="1"/>
  <c r="R166" i="27"/>
  <c r="R180" i="27" s="1"/>
  <c r="AC167" i="27"/>
  <c r="AC181" i="27" s="1"/>
  <c r="U197" i="29"/>
  <c r="C33" i="8" s="1"/>
  <c r="Q197" i="29"/>
  <c r="H30" i="8" s="1"/>
  <c r="Y197" i="29"/>
  <c r="G33" i="8" s="1"/>
  <c r="AB197" i="29"/>
  <c r="J33" i="8" s="1"/>
  <c r="W176" i="27"/>
  <c r="AG197" i="29"/>
  <c r="F36" i="8" s="1"/>
  <c r="W189" i="33"/>
  <c r="E48" i="8" s="1"/>
  <c r="Q168" i="31"/>
  <c r="Q189" i="31"/>
  <c r="H42" i="8" s="1"/>
  <c r="L189" i="31"/>
  <c r="C42" i="8" s="1"/>
  <c r="T197" i="29"/>
  <c r="K30" i="8" s="1"/>
  <c r="R197" i="29"/>
  <c r="I30" i="8" s="1"/>
  <c r="AB174" i="29"/>
  <c r="P197" i="29"/>
  <c r="G30" i="8" s="1"/>
  <c r="W197" i="29"/>
  <c r="E33" i="8" s="1"/>
  <c r="AC197" i="29"/>
  <c r="K33" i="8" s="1"/>
  <c r="AF197" i="29"/>
  <c r="E36" i="8" s="1"/>
  <c r="AL197" i="29"/>
  <c r="J36" i="8" s="1"/>
  <c r="O197" i="29"/>
  <c r="F30" i="8" s="1"/>
  <c r="S168" i="31"/>
  <c r="AF174" i="29"/>
  <c r="AA197" i="29"/>
  <c r="I33" i="8" s="1"/>
  <c r="N197" i="29"/>
  <c r="E30" i="8" s="1"/>
  <c r="AH197" i="29"/>
  <c r="G36" i="8" s="1"/>
  <c r="L197" i="29"/>
  <c r="C30" i="8" s="1"/>
  <c r="S189" i="33"/>
  <c r="I45" i="8" s="1"/>
  <c r="O189" i="31"/>
  <c r="F42" i="8" s="1"/>
  <c r="R189" i="31"/>
  <c r="I42" i="8" s="1"/>
  <c r="S197" i="29"/>
  <c r="J30" i="8" s="1"/>
  <c r="M189" i="33"/>
  <c r="D45" i="8" s="1"/>
  <c r="S174" i="29"/>
  <c r="AA174" i="29"/>
  <c r="R174" i="29"/>
  <c r="W174" i="29"/>
  <c r="W168" i="33"/>
  <c r="AL174" i="29"/>
  <c r="N189" i="31"/>
  <c r="E42" i="8" s="1"/>
  <c r="L168" i="31"/>
  <c r="AG174" i="29"/>
  <c r="Q174" i="29"/>
  <c r="AC174" i="29"/>
  <c r="M189" i="31"/>
  <c r="D42" i="8" s="1"/>
  <c r="R189" i="33"/>
  <c r="H48" i="8" s="1"/>
  <c r="P189" i="33"/>
  <c r="G45" i="8" s="1"/>
  <c r="AK197" i="29"/>
  <c r="K36" i="8" s="1"/>
  <c r="V197" i="29"/>
  <c r="D33" i="8" s="1"/>
  <c r="AI197" i="29"/>
  <c r="H36" i="8" s="1"/>
  <c r="Q189" i="33"/>
  <c r="H45" i="8" s="1"/>
  <c r="AE174" i="29"/>
  <c r="AD197" i="29"/>
  <c r="C36" i="8" s="1"/>
  <c r="AE197" i="29"/>
  <c r="D36" i="8" s="1"/>
  <c r="L189" i="33"/>
  <c r="C45" i="8" s="1"/>
  <c r="R168" i="31"/>
  <c r="P189" i="31"/>
  <c r="G42" i="8" s="1"/>
  <c r="AJ197" i="29"/>
  <c r="I36" i="8" s="1"/>
  <c r="Z197" i="29"/>
  <c r="H33" i="8" s="1"/>
  <c r="AI174" i="29"/>
  <c r="V174" i="29"/>
  <c r="Y174" i="29"/>
  <c r="Q168" i="33"/>
  <c r="P174" i="29"/>
  <c r="AD174" i="29"/>
  <c r="N189" i="33"/>
  <c r="E45" i="8" s="1"/>
  <c r="T189" i="33"/>
  <c r="J45" i="8" s="1"/>
  <c r="O168" i="33"/>
  <c r="L168" i="33"/>
  <c r="N168" i="33"/>
  <c r="V189" i="33"/>
  <c r="D48" i="8" s="1"/>
  <c r="O189" i="33"/>
  <c r="F45" i="8" s="1"/>
  <c r="U189" i="33"/>
  <c r="C48" i="8" s="1"/>
  <c r="M168" i="33"/>
  <c r="U168" i="33"/>
  <c r="P168" i="31"/>
  <c r="O168" i="31"/>
  <c r="AH174" i="29"/>
  <c r="N174" i="29"/>
  <c r="O174" i="29"/>
  <c r="X197" i="29"/>
  <c r="F33" i="8" s="1"/>
  <c r="T174" i="29"/>
  <c r="N168" i="31"/>
  <c r="M168" i="31"/>
  <c r="S189" i="31"/>
  <c r="J42" i="8" s="1"/>
  <c r="S168" i="33"/>
  <c r="R168" i="33"/>
  <c r="V168" i="33"/>
  <c r="P168" i="33"/>
  <c r="T168" i="33"/>
  <c r="U174" i="29"/>
  <c r="L174" i="29"/>
  <c r="AK174" i="29"/>
  <c r="M174" i="29"/>
  <c r="X174" i="29"/>
  <c r="Z174" i="29"/>
  <c r="M197" i="29"/>
  <c r="D30" i="8" s="1"/>
  <c r="AJ174" i="29"/>
  <c r="BG2" i="34" l="1"/>
  <c r="CA2" i="34"/>
  <c r="BP2" i="34"/>
  <c r="AU2" i="34"/>
  <c r="AP2" i="34"/>
  <c r="BA2" i="34"/>
  <c r="AY2" i="34"/>
  <c r="CF2" i="34"/>
  <c r="AS2" i="34"/>
  <c r="AT2" i="34"/>
  <c r="BT2" i="34"/>
  <c r="BB2" i="34"/>
  <c r="CD2" i="34"/>
  <c r="BQ2" i="34"/>
  <c r="AM2" i="34"/>
  <c r="AZ2" i="34"/>
  <c r="BN2" i="34"/>
  <c r="BV2" i="34"/>
  <c r="CB2" i="34"/>
  <c r="BD2" i="34"/>
  <c r="AV2" i="34"/>
  <c r="BM2" i="34"/>
  <c r="BI2" i="34"/>
  <c r="AQ2" i="34"/>
  <c r="BW2" i="34"/>
  <c r="BK2" i="34"/>
  <c r="AN2" i="34"/>
  <c r="BX2" i="34"/>
  <c r="BL2" i="34"/>
  <c r="BO2" i="34"/>
  <c r="AX2" i="34"/>
  <c r="AO2" i="34"/>
  <c r="BH2" i="34"/>
  <c r="BR2" i="34"/>
  <c r="AR2" i="34"/>
  <c r="CE2" i="34"/>
  <c r="CC2" i="34"/>
  <c r="BC2" i="34"/>
  <c r="BU2" i="34"/>
  <c r="BZ2" i="34"/>
  <c r="BY2" i="34"/>
  <c r="BS2" i="34"/>
  <c r="BJ2" i="34"/>
  <c r="BF2" i="34"/>
  <c r="AW2" i="34"/>
  <c r="BE2" i="34"/>
  <c r="M153" i="25"/>
  <c r="M15" i="8" s="1"/>
  <c r="P168" i="27"/>
  <c r="M151" i="22"/>
  <c r="E15" i="8" s="1"/>
  <c r="P151" i="22"/>
  <c r="H15" i="8" s="1"/>
  <c r="X189" i="27"/>
  <c r="D24" i="8" s="1"/>
  <c r="AH189" i="27"/>
  <c r="N24" i="8" s="1"/>
  <c r="R189" i="27"/>
  <c r="J21" i="8" s="1"/>
  <c r="V189" i="27"/>
  <c r="N21" i="8" s="1"/>
  <c r="AG168" i="27"/>
  <c r="V168" i="27"/>
  <c r="S189" i="27"/>
  <c r="K21" i="8" s="1"/>
  <c r="W151" i="22"/>
  <c r="C15" i="8" s="1"/>
  <c r="O168" i="27"/>
  <c r="AH168" i="27"/>
  <c r="AA189" i="27"/>
  <c r="G24" i="8" s="1"/>
  <c r="AG189" i="27"/>
  <c r="M24" i="8" s="1"/>
  <c r="AB168" i="27"/>
  <c r="L145" i="25"/>
  <c r="S151" i="22"/>
  <c r="K15" i="8" s="1"/>
  <c r="L151" i="22"/>
  <c r="D15" i="8" s="1"/>
  <c r="R151" i="22"/>
  <c r="J15" i="8" s="1"/>
  <c r="N151" i="22"/>
  <c r="F15" i="8" s="1"/>
  <c r="O151" i="22"/>
  <c r="G15" i="8" s="1"/>
  <c r="Q151" i="22"/>
  <c r="I15" i="8" s="1"/>
  <c r="AD189" i="27"/>
  <c r="J24" i="8" s="1"/>
  <c r="T189" i="27"/>
  <c r="L21" i="8" s="1"/>
  <c r="Z189" i="27"/>
  <c r="F24" i="8" s="1"/>
  <c r="Q189" i="27"/>
  <c r="I21" i="8" s="1"/>
  <c r="M189" i="27"/>
  <c r="E21" i="8" s="1"/>
  <c r="AC189" i="27"/>
  <c r="I24" i="8" s="1"/>
  <c r="L189" i="27"/>
  <c r="D21" i="8" s="1"/>
  <c r="L153" i="25"/>
  <c r="L15" i="8" s="1"/>
  <c r="M145" i="25"/>
  <c r="M131" i="25"/>
  <c r="L131" i="25"/>
  <c r="O189" i="27"/>
  <c r="G21" i="8" s="1"/>
  <c r="L168" i="27"/>
  <c r="U168" i="27"/>
  <c r="S168" i="27"/>
  <c r="AF168" i="27"/>
  <c r="AE189" i="27"/>
  <c r="K24" i="8" s="1"/>
  <c r="P189" i="27"/>
  <c r="H21" i="8" s="1"/>
  <c r="AF189" i="27"/>
  <c r="L24" i="8" s="1"/>
  <c r="N189" i="27"/>
  <c r="F21" i="8" s="1"/>
  <c r="Y189" i="27"/>
  <c r="E24" i="8" s="1"/>
  <c r="U189" i="27"/>
  <c r="M21" i="8" s="1"/>
  <c r="AC168" i="27"/>
  <c r="AB176" i="27"/>
  <c r="AB189" i="27" s="1"/>
  <c r="H24" i="8" s="1"/>
  <c r="AA168" i="27"/>
  <c r="W189" i="27"/>
  <c r="C24" i="8" s="1"/>
  <c r="Z168" i="27"/>
  <c r="AE168" i="27"/>
  <c r="X168" i="27"/>
  <c r="R168" i="27"/>
  <c r="N168" i="27"/>
  <c r="Q168" i="27"/>
  <c r="Y168" i="27"/>
  <c r="W168" i="27"/>
  <c r="M168" i="27"/>
  <c r="T168" i="27"/>
  <c r="AD168" i="27"/>
  <c r="R2" i="34" l="1"/>
  <c r="N2" i="34"/>
  <c r="K2" i="34"/>
  <c r="B2" i="34"/>
  <c r="J2" i="34"/>
  <c r="P2" i="34"/>
  <c r="I2" i="34"/>
  <c r="G2" i="34"/>
  <c r="AF2" i="34"/>
  <c r="S2" i="34"/>
  <c r="U2" i="34"/>
  <c r="F2" i="34"/>
  <c r="AK2" i="34"/>
  <c r="Z2" i="34"/>
  <c r="AJ2" i="34"/>
  <c r="AD2" i="34"/>
  <c r="M2" i="34"/>
  <c r="AE2" i="34"/>
  <c r="V2" i="34"/>
  <c r="W2" i="34"/>
  <c r="AA2" i="34"/>
  <c r="Y2" i="34"/>
  <c r="T2" i="34"/>
  <c r="AG2" i="34"/>
  <c r="X2" i="34"/>
  <c r="H2" i="34"/>
  <c r="AL2" i="34"/>
  <c r="AC2" i="34"/>
  <c r="AI2" i="34"/>
  <c r="Q2" i="34"/>
  <c r="AH2" i="34"/>
  <c r="L2" i="34"/>
  <c r="AB2" i="34"/>
  <c r="O2" i="34"/>
</calcChain>
</file>

<file path=xl/sharedStrings.xml><?xml version="1.0" encoding="utf-8"?>
<sst xmlns="http://schemas.openxmlformats.org/spreadsheetml/2006/main" count="1745" uniqueCount="491">
  <si>
    <t>Instructions:</t>
  </si>
  <si>
    <t>Sample numbers and locations</t>
  </si>
  <si>
    <t>Sample ID</t>
  </si>
  <si>
    <t>Dredge area</t>
  </si>
  <si>
    <t>Applicant:</t>
  </si>
  <si>
    <t>Application title:</t>
  </si>
  <si>
    <t>Date sampled:</t>
  </si>
  <si>
    <t>Sampling location:</t>
  </si>
  <si>
    <t>Dredge area tonnages:</t>
  </si>
  <si>
    <t>Dredge Area</t>
  </si>
  <si>
    <t>Dredging tonnages</t>
  </si>
  <si>
    <t>% total dredged material</t>
  </si>
  <si>
    <t>Total dredged material</t>
  </si>
  <si>
    <t>Area i</t>
  </si>
  <si>
    <t>Area ii</t>
  </si>
  <si>
    <t>Area iii</t>
  </si>
  <si>
    <t>Area iv</t>
  </si>
  <si>
    <t>Area v</t>
  </si>
  <si>
    <t>Area vi</t>
  </si>
  <si>
    <t>Do not delete</t>
  </si>
  <si>
    <t>y</t>
  </si>
  <si>
    <t>1. Record the laboratory/contractor responsible for analysis</t>
  </si>
  <si>
    <t>2. Record the date the samples were analysed.</t>
  </si>
  <si>
    <t>Laboratory sample number</t>
  </si>
  <si>
    <t>Sample ID(s)</t>
  </si>
  <si>
    <t>Organic matter (total organic carbon)</t>
  </si>
  <si>
    <t>Particle size distribution (% at 0.5 phi intervals)</t>
  </si>
  <si>
    <t>3. Enter full dataset for each sample in the analysis results table</t>
  </si>
  <si>
    <t>&gt;14.5</t>
  </si>
  <si>
    <t>45mm</t>
  </si>
  <si>
    <t>31.5mm</t>
  </si>
  <si>
    <t>22.4mm</t>
  </si>
  <si>
    <t>16mm</t>
  </si>
  <si>
    <t>11.2mm</t>
  </si>
  <si>
    <t>8mm</t>
  </si>
  <si>
    <t>5.6mm</t>
  </si>
  <si>
    <t>4mm</t>
  </si>
  <si>
    <t>2.8mm</t>
  </si>
  <si>
    <t>2mm</t>
  </si>
  <si>
    <t>1.4mm</t>
  </si>
  <si>
    <t>1mm</t>
  </si>
  <si>
    <t>707µm</t>
  </si>
  <si>
    <t>500µm</t>
  </si>
  <si>
    <t>353.6µm</t>
  </si>
  <si>
    <t>250µm</t>
  </si>
  <si>
    <t>176.8µm</t>
  </si>
  <si>
    <t>125µm</t>
  </si>
  <si>
    <t>88.39µm</t>
  </si>
  <si>
    <t>63µm</t>
  </si>
  <si>
    <t>44.2µm</t>
  </si>
  <si>
    <t>31.3µm</t>
  </si>
  <si>
    <t>22.1µm</t>
  </si>
  <si>
    <t>15.6µm</t>
  </si>
  <si>
    <t>11µm</t>
  </si>
  <si>
    <t>7.8µm</t>
  </si>
  <si>
    <t>5.5µm</t>
  </si>
  <si>
    <t>3.9µm</t>
  </si>
  <si>
    <t>2.75µm</t>
  </si>
  <si>
    <t>1.95µm</t>
  </si>
  <si>
    <t>1.38µm</t>
  </si>
  <si>
    <t>0.98µm</t>
  </si>
  <si>
    <t>0.69µm</t>
  </si>
  <si>
    <t>0.49µm</t>
  </si>
  <si>
    <t>0.34µm</t>
  </si>
  <si>
    <t>0.24µm</t>
  </si>
  <si>
    <t>0.17µm</t>
  </si>
  <si>
    <t>0.12µm</t>
  </si>
  <si>
    <t>0.09µm</t>
  </si>
  <si>
    <t>0.06µm</t>
  </si>
  <si>
    <t>0.04µm</t>
  </si>
  <si>
    <t>&lt;0.04µm</t>
  </si>
  <si>
    <t>Analysis information:</t>
  </si>
  <si>
    <t>Laboratory/contractor:</t>
  </si>
  <si>
    <t>Date of analysis:</t>
  </si>
  <si>
    <r>
      <t xml:space="preserve">* </t>
    </r>
    <r>
      <rPr>
        <b/>
        <sz val="12"/>
        <color theme="1"/>
        <rFont val="Arial"/>
        <family val="2"/>
      </rPr>
      <t>Visual appearance</t>
    </r>
    <r>
      <rPr>
        <sz val="12"/>
        <color theme="1"/>
        <rFont val="Arial"/>
        <family val="2"/>
      </rPr>
      <t>: Incude a description of what the material looks like and what it contains, e.g.  sandy material containing brick fragments, or black silt, or foreign man made matter caught in the sample.</t>
    </r>
  </si>
  <si>
    <r>
      <t xml:space="preserve">▫ </t>
    </r>
    <r>
      <rPr>
        <b/>
        <sz val="12"/>
        <color theme="1"/>
        <rFont val="Arial"/>
        <family val="2"/>
      </rPr>
      <t xml:space="preserve">Exempt from chemical analysis: </t>
    </r>
    <r>
      <rPr>
        <sz val="12"/>
        <color theme="1"/>
        <rFont val="Arial"/>
        <family val="2"/>
      </rPr>
      <t>enter 'y' where sediment samples contain glacial material or are too coarse and thus exempt from chemical analysis.</t>
    </r>
  </si>
  <si>
    <t>Physical characteristics summary</t>
  </si>
  <si>
    <t>Physical characteristics statistics:</t>
  </si>
  <si>
    <t>Excluded (y if yes)</t>
  </si>
  <si>
    <t xml:space="preserve">Visual appearance </t>
  </si>
  <si>
    <t>Exempt from chemical analysis</t>
  </si>
  <si>
    <t>Dry matter (% total sediments)</t>
  </si>
  <si>
    <t>Particle size summary statistics</t>
  </si>
  <si>
    <t>Gravel (%)</t>
  </si>
  <si>
    <t>Sand (%)</t>
  </si>
  <si>
    <t>Very coarse and coarse sand (%)</t>
  </si>
  <si>
    <t>Medium sand (%)</t>
  </si>
  <si>
    <t>Fine sand and very fine sand (%)</t>
  </si>
  <si>
    <t>Silt/Clay (%)</t>
  </si>
  <si>
    <t>Application number:</t>
  </si>
  <si>
    <t xml:space="preserve">Averages:  </t>
  </si>
  <si>
    <t>Removal of excluded areas</t>
  </si>
  <si>
    <t>Total solids (%)</t>
  </si>
  <si>
    <t>Average of dredge areas</t>
  </si>
  <si>
    <t>PR weightings (dredge area averages multiplied by proportion of total tonnages)</t>
  </si>
  <si>
    <t>PR average</t>
  </si>
  <si>
    <t>LSN</t>
  </si>
  <si>
    <t>x-axis (phi)</t>
  </si>
  <si>
    <t>Area</t>
  </si>
  <si>
    <t>y-axis</t>
  </si>
  <si>
    <t>Exempt samples calculations</t>
  </si>
  <si>
    <t>Exempt samples complete summary</t>
  </si>
  <si>
    <t>Visual appearance</t>
  </si>
  <si>
    <t>Conversion to biniomial (hidden column)</t>
  </si>
  <si>
    <t>Total samples and tonnages exempt</t>
  </si>
  <si>
    <t>Total number tested samples</t>
  </si>
  <si>
    <t>Number exempt samples</t>
  </si>
  <si>
    <t>Dredge area tonnages</t>
  </si>
  <si>
    <t>Proportion exempt samples</t>
  </si>
  <si>
    <t>Tonnage for OSPAR exempt samples reporting</t>
  </si>
  <si>
    <t>Total exempt samples:</t>
  </si>
  <si>
    <t>Total exempt tonnages:</t>
  </si>
  <si>
    <t>Determinand analysis outputs:</t>
  </si>
  <si>
    <t>Metals as mg/kg dry weight</t>
  </si>
  <si>
    <t>Arsenic (As)</t>
  </si>
  <si>
    <t>Cadmium (Cd)</t>
  </si>
  <si>
    <t>Chromium (Cr)</t>
  </si>
  <si>
    <t>Copper (Cu)</t>
  </si>
  <si>
    <t>Mercury (Hg)</t>
  </si>
  <si>
    <t>Nickel (Ni)</t>
  </si>
  <si>
    <t>Lead (Pb)</t>
  </si>
  <si>
    <t>Zinc (Zn)</t>
  </si>
  <si>
    <t>6. Where analysis outputs are less than the limits of detection please enter text "&lt;LOD"</t>
  </si>
  <si>
    <t>7. Where copying and pasting entries please use paste values only</t>
  </si>
  <si>
    <t>8. Where entering multiple Sample IDs please use the pop-up form</t>
  </si>
  <si>
    <t>Limits of detection (mg/kg dry weight):</t>
  </si>
  <si>
    <t>Trace metal summary information</t>
  </si>
  <si>
    <t>Determinand analysis outputs - adjusted for limits of detection:</t>
  </si>
  <si>
    <t xml:space="preserve">Metals as mg/kg dry weight </t>
  </si>
  <si>
    <t>Total Solids (%)</t>
  </si>
  <si>
    <t>Averages</t>
  </si>
  <si>
    <t>Action level 1:</t>
  </si>
  <si>
    <t>Action level 2:</t>
  </si>
  <si>
    <t>Transformation to wet weight (mg/kg)</t>
  </si>
  <si>
    <t>Metals as mg/kg wet weight</t>
  </si>
  <si>
    <t xml:space="preserve"> </t>
  </si>
  <si>
    <t>Organotins as mg/kg dry weight</t>
  </si>
  <si>
    <t>Dibutyltine (DBT)</t>
  </si>
  <si>
    <t>Tributyltin (TBT)</t>
  </si>
  <si>
    <t>Organotin summary information</t>
  </si>
  <si>
    <t>Determinand analysis outputs adjusted for limits of detection:</t>
  </si>
  <si>
    <t>Organotins as mg/kg wet weight</t>
  </si>
  <si>
    <t>Averages:</t>
  </si>
  <si>
    <t>PR weightings (dredge area averages multiplied by dredge area tonnage)</t>
  </si>
  <si>
    <t>PAHs as dry weight (µg/kg dry weight)</t>
  </si>
  <si>
    <t>Total hydrocarbon content (mg/kg)</t>
  </si>
  <si>
    <t>Acenapthene</t>
  </si>
  <si>
    <t>Acenapthylene</t>
  </si>
  <si>
    <t>Anthracene</t>
  </si>
  <si>
    <t>Benz[a]anthracene</t>
  </si>
  <si>
    <t>Benzo[a]pyrene</t>
  </si>
  <si>
    <t>Benzo[b]fluoranthene</t>
  </si>
  <si>
    <t>Benzo[g,h,i]perylene</t>
  </si>
  <si>
    <t>Benzo[e]pyrene</t>
  </si>
  <si>
    <t>Benzo[k]fluoranthene</t>
  </si>
  <si>
    <t>C1-Napthalenes</t>
  </si>
  <si>
    <t>C1-Phenanthrenes</t>
  </si>
  <si>
    <t>C2-Napthalenes</t>
  </si>
  <si>
    <t>C3-Napthalenes</t>
  </si>
  <si>
    <t>Chrysene</t>
  </si>
  <si>
    <t>Dibenz[a,h]anthracene</t>
  </si>
  <si>
    <t>Fluoranthene</t>
  </si>
  <si>
    <t>Fluorene</t>
  </si>
  <si>
    <t>Indeno[123-c,d]pyrene</t>
  </si>
  <si>
    <t>Napthalene</t>
  </si>
  <si>
    <t>Perylene</t>
  </si>
  <si>
    <t>Phenanthrene</t>
  </si>
  <si>
    <t>Pyrene</t>
  </si>
  <si>
    <t>Limits of detection (µg/kg dry weight):</t>
  </si>
  <si>
    <t>Polyaromatic hydrocarbon summary information</t>
  </si>
  <si>
    <t>Determinand analysis outputs - adjusted for limits of detection and transformed to mg/kg</t>
  </si>
  <si>
    <t>PAHs as mg/kg dry weight</t>
  </si>
  <si>
    <t xml:space="preserve">Action level 1:  </t>
  </si>
  <si>
    <t>Transformation to wet weight and return to µg/kg</t>
  </si>
  <si>
    <t>PAHs as µg/kg wet weight</t>
  </si>
  <si>
    <t>Force significant figures</t>
  </si>
  <si>
    <t>PCBs as mg/kg dry weight</t>
  </si>
  <si>
    <t>2,2',4,5,5'-Pentachlorobiphenyl</t>
  </si>
  <si>
    <t>2,3,3',4,4'-Pentachlorobiphenyl</t>
  </si>
  <si>
    <t>2,3,3',4',6-Pentachlorobiphenyl</t>
  </si>
  <si>
    <t>2,3',4,4',5-Pentachlorobiphenyl</t>
  </si>
  <si>
    <t>2,2',3,3',4,4'-Hexachlorobiphenyl</t>
  </si>
  <si>
    <t>2,2',3,4,4',5'-Hexachlorobiphenyl</t>
  </si>
  <si>
    <t>2,2',3,4,5,5'-Hexachlorobiphenyl</t>
  </si>
  <si>
    <t>2,2',3,4',5',6-Hexachlorobiphenyl</t>
  </si>
  <si>
    <t>2,2',3,5,5',6-Hexachlorobiphenyl</t>
  </si>
  <si>
    <t>2,2',4,4',5,5'-Hexachlorobiphenyl</t>
  </si>
  <si>
    <t>2,3,3',4,4',5-Hexachlorobiphenyl</t>
  </si>
  <si>
    <t>2,3,3',4,4',6-Hexachlorobiphenyl</t>
  </si>
  <si>
    <t>2,2',3,3',4,4',5-Heptachlorobiphenyl</t>
  </si>
  <si>
    <t>2,2',5- Trichlorobiphenyl</t>
  </si>
  <si>
    <t>2,2',3,4,4',5,5'-Heptachlorobiphenyl</t>
  </si>
  <si>
    <t>2,2',3,4,4',5',6-Heptachlorobiphenyl</t>
  </si>
  <si>
    <t>2,2',3,4',5,5',6-Heptachlorobiphenyl</t>
  </si>
  <si>
    <t>2,2',3,3',4,4',5,5'-Octachlorobiphenyl</t>
  </si>
  <si>
    <t>2,4,4'-Trichlorobiphenyl</t>
  </si>
  <si>
    <t>2,4',5-Trichlorobiphenyl</t>
  </si>
  <si>
    <t>2,2',3,5'-Tetrachlorobiphenyl</t>
  </si>
  <si>
    <t>2,2',4,4'-Tetrachlorobiphenyl</t>
  </si>
  <si>
    <t>2,2',4,5'-Tetrachlorobiphenyl</t>
  </si>
  <si>
    <t>2,2',5,5'-Tetrachlorobiphenyl</t>
  </si>
  <si>
    <t>2,3',4,4'-Tetrachlorobiphenyl</t>
  </si>
  <si>
    <t>CB101</t>
  </si>
  <si>
    <t>CB105</t>
  </si>
  <si>
    <t>CB110</t>
  </si>
  <si>
    <t>CB118</t>
  </si>
  <si>
    <t>CB128</t>
  </si>
  <si>
    <t>CB138</t>
  </si>
  <si>
    <t>CB141</t>
  </si>
  <si>
    <t>CB149</t>
  </si>
  <si>
    <t>CB151</t>
  </si>
  <si>
    <t>CB153</t>
  </si>
  <si>
    <t>CB156</t>
  </si>
  <si>
    <t>CB158</t>
  </si>
  <si>
    <t>CB170</t>
  </si>
  <si>
    <t>CB18</t>
  </si>
  <si>
    <t>CB180</t>
  </si>
  <si>
    <t>CB183</t>
  </si>
  <si>
    <t>CB187</t>
  </si>
  <si>
    <t>CB194</t>
  </si>
  <si>
    <t>CB28</t>
  </si>
  <si>
    <t>CB31</t>
  </si>
  <si>
    <t>CB44</t>
  </si>
  <si>
    <t>CB47</t>
  </si>
  <si>
    <t>CB49</t>
  </si>
  <si>
    <t>CB52</t>
  </si>
  <si>
    <t>CB66</t>
  </si>
  <si>
    <t xml:space="preserve">4. Analysis results should be reported in mg/kg (ppm) dry weight. </t>
  </si>
  <si>
    <t xml:space="preserve">Limits of detection (mg/kg dry weight):  </t>
  </si>
  <si>
    <t>ICES 7</t>
  </si>
  <si>
    <t>Total 25 congeners</t>
  </si>
  <si>
    <t xml:space="preserve">Action level 2:  </t>
  </si>
  <si>
    <t>PCBs as mg/kg wet weight</t>
  </si>
  <si>
    <t>Organochlorine pesticides as mg/kg dry weight</t>
  </si>
  <si>
    <t>alpha-hexachlorocyclohexane (AHCH)</t>
  </si>
  <si>
    <t>beta-hexachlorocyclohexane (BHCH)</t>
  </si>
  <si>
    <t>gamma-hexachlorocyclohexane (GHCH)</t>
  </si>
  <si>
    <t>Dieldrin</t>
  </si>
  <si>
    <t>Hexachlorobenzene (HCB)</t>
  </si>
  <si>
    <t>1,1-Dichloro-2,2-bis(p-chlorophenyl) ethylene (PPDDE)</t>
  </si>
  <si>
    <t>Dichlorodiphenyltrichloroethane (PPDDT)</t>
  </si>
  <si>
    <t>1,1-dichloro-2,2-bis(p-chlorophenyl)ethane (PPTDE)</t>
  </si>
  <si>
    <t>5. Enter methdological limit of detection for each Organochlorine prior to inputting raw data</t>
  </si>
  <si>
    <t>Organochlorine summary information</t>
  </si>
  <si>
    <t>Determinand analysis outputs - adjusted for limits of detection</t>
  </si>
  <si>
    <t>Organochlorines as mg/kg dry weight</t>
  </si>
  <si>
    <t>Organochlorines as mg/kg wet weight</t>
  </si>
  <si>
    <t>Brominated flame retardants as mg/kg dry weight</t>
  </si>
  <si>
    <t>2,2′,4,4′,6-penta-
 bromodiphenyl ether (BDE100)</t>
  </si>
  <si>
    <t xml:space="preserve">Hexabromodiphenyl ether (BDE138) </t>
  </si>
  <si>
    <t>2,2′,4,4′,5,5′-hexa-
 bromodiphenyl ether (BDE153)</t>
  </si>
  <si>
    <t>2,2′,4,4′,5,6′-hexa-bromodiphenyl ether (BDE154)</t>
  </si>
  <si>
    <t>2,2´,4-tri-bromodiphenylether (BDE17)</t>
  </si>
  <si>
    <t>2,2′,3,4,4′,5′,6-heptabromodiphenyl ether (BDE183)</t>
  </si>
  <si>
    <t>2,2',3,3',4,4',5,5',6,6'-decabrominated diphenyl ether (BDE 209)</t>
  </si>
  <si>
    <t>2,4,4'-tribromodiphenyl ether (BDE28)</t>
  </si>
  <si>
    <t xml:space="preserve">2,2′,4,4′-Tetrabromodiphenyl ether (BDE47) </t>
  </si>
  <si>
    <t>2,3',4,4'-Tetrabromodiphenyl ether (BDE66)</t>
  </si>
  <si>
    <t>2,2',3,4,4'-Pentabromodiphenyl ether  (BDE85)</t>
  </si>
  <si>
    <t>2,2',4,4',5-pentabromodiphenyl ether   (BDE99)</t>
  </si>
  <si>
    <t>Brominated flame retardant summary information</t>
  </si>
  <si>
    <t>determinand analysis outputs - adjusted for limits of detection</t>
  </si>
  <si>
    <t>Transformation to wet weight</t>
  </si>
  <si>
    <t>Brominated flame retardants as mg/kg wet weight</t>
  </si>
  <si>
    <t>PR details:</t>
  </si>
  <si>
    <t>PPM (mg/kg)</t>
  </si>
  <si>
    <t>Metals &amp; Tins</t>
  </si>
  <si>
    <t>TS%</t>
  </si>
  <si>
    <t>AS</t>
  </si>
  <si>
    <t>CD</t>
  </si>
  <si>
    <t>CR</t>
  </si>
  <si>
    <t>CU</t>
  </si>
  <si>
    <t>HG</t>
  </si>
  <si>
    <t>NI</t>
  </si>
  <si>
    <t>PB</t>
  </si>
  <si>
    <t>ZN</t>
  </si>
  <si>
    <t>DBT</t>
  </si>
  <si>
    <t>TBT</t>
  </si>
  <si>
    <t>PPB (ug/kg)</t>
  </si>
  <si>
    <t>Hydrocarbons</t>
  </si>
  <si>
    <t>ACENAPH</t>
  </si>
  <si>
    <t>ACENAPT</t>
  </si>
  <si>
    <t>ANTHRAC</t>
  </si>
  <si>
    <t>BAA</t>
  </si>
  <si>
    <t>BAP</t>
  </si>
  <si>
    <t>BBF</t>
  </si>
  <si>
    <t>BENZGHI</t>
  </si>
  <si>
    <t>BEP</t>
  </si>
  <si>
    <t>BKF</t>
  </si>
  <si>
    <t>C1N</t>
  </si>
  <si>
    <t>C1PHEN</t>
  </si>
  <si>
    <t>C2N</t>
  </si>
  <si>
    <t>C3N</t>
  </si>
  <si>
    <t>CHRYSEN</t>
  </si>
  <si>
    <t>DBENZAH</t>
  </si>
  <si>
    <t>FLUORAN</t>
  </si>
  <si>
    <t>FLUOREN</t>
  </si>
  <si>
    <t>INDPYR</t>
  </si>
  <si>
    <t>NAPTH</t>
  </si>
  <si>
    <t>PERYLEN</t>
  </si>
  <si>
    <t>PHENANT</t>
  </si>
  <si>
    <t>PYRENE</t>
  </si>
  <si>
    <t>THC (ppm)</t>
  </si>
  <si>
    <t>Polychlorinated biphenyls</t>
  </si>
  <si>
    <t>CB#101</t>
  </si>
  <si>
    <t>CB#105</t>
  </si>
  <si>
    <t>CB#110</t>
  </si>
  <si>
    <t>CB#118</t>
  </si>
  <si>
    <t>CB#128</t>
  </si>
  <si>
    <t>CB#138</t>
  </si>
  <si>
    <t>CB#141</t>
  </si>
  <si>
    <t>CB#149</t>
  </si>
  <si>
    <t>CB#151</t>
  </si>
  <si>
    <t>CB#153</t>
  </si>
  <si>
    <t>CB#156</t>
  </si>
  <si>
    <t>CB#158</t>
  </si>
  <si>
    <t>CB#170</t>
  </si>
  <si>
    <t>CB#18</t>
  </si>
  <si>
    <t>CB#180</t>
  </si>
  <si>
    <t>CB#183</t>
  </si>
  <si>
    <t>CB#187</t>
  </si>
  <si>
    <t>CB#194</t>
  </si>
  <si>
    <t>CB#28</t>
  </si>
  <si>
    <t>CB#31</t>
  </si>
  <si>
    <t>CB#44</t>
  </si>
  <si>
    <t>CB#47</t>
  </si>
  <si>
    <t>CB#49</t>
  </si>
  <si>
    <t>CB#52</t>
  </si>
  <si>
    <t>CB#66</t>
  </si>
  <si>
    <t>TOT25CBS</t>
  </si>
  <si>
    <t>TOTICES7</t>
  </si>
  <si>
    <t>Organochlorine pesticides</t>
  </si>
  <si>
    <t>AHCH</t>
  </si>
  <si>
    <t>BHCH</t>
  </si>
  <si>
    <t>GHCH</t>
  </si>
  <si>
    <t>DIELDRIN</t>
  </si>
  <si>
    <t>HCB</t>
  </si>
  <si>
    <t>PPDDE</t>
  </si>
  <si>
    <t>PPDDT</t>
  </si>
  <si>
    <t>PPTDE</t>
  </si>
  <si>
    <t>Brominated flame retardants</t>
  </si>
  <si>
    <t>BDE100</t>
  </si>
  <si>
    <t>BDE138</t>
  </si>
  <si>
    <t>BDE153</t>
  </si>
  <si>
    <t>BDE154</t>
  </si>
  <si>
    <t>BDE17</t>
  </si>
  <si>
    <t>BDE183</t>
  </si>
  <si>
    <t>BDE28</t>
  </si>
  <si>
    <t>BDE47</t>
  </si>
  <si>
    <t>BDE66</t>
  </si>
  <si>
    <t>BDE85</t>
  </si>
  <si>
    <t>BDE99</t>
  </si>
  <si>
    <t>BDE209</t>
  </si>
  <si>
    <t>PSA</t>
  </si>
  <si>
    <t>% Gravel</t>
  </si>
  <si>
    <t>% Sand</t>
  </si>
  <si>
    <t>% Silt/Clay</t>
  </si>
  <si>
    <t>ApplicationNo</t>
  </si>
  <si>
    <t>TS</t>
  </si>
  <si>
    <t>Gravel</t>
  </si>
  <si>
    <t>Sand</t>
  </si>
  <si>
    <t>Silt</t>
  </si>
  <si>
    <t>As</t>
  </si>
  <si>
    <t>Cd</t>
  </si>
  <si>
    <t>Cr</t>
  </si>
  <si>
    <t>Cu</t>
  </si>
  <si>
    <t>Hg</t>
  </si>
  <si>
    <t>Ni</t>
  </si>
  <si>
    <t>Pb</t>
  </si>
  <si>
    <t>Zn</t>
  </si>
  <si>
    <t>Acenapth</t>
  </si>
  <si>
    <t>Antracn</t>
  </si>
  <si>
    <t>Benzghip</t>
  </si>
  <si>
    <t>Debenzah</t>
  </si>
  <si>
    <t>Flurant</t>
  </si>
  <si>
    <t>Indypr</t>
  </si>
  <si>
    <t>napth</t>
  </si>
  <si>
    <t>perylene</t>
  </si>
  <si>
    <t>phenant</t>
  </si>
  <si>
    <t>pyrene</t>
  </si>
  <si>
    <t>THC</t>
  </si>
  <si>
    <t>PCB28</t>
  </si>
  <si>
    <t>PCB52</t>
  </si>
  <si>
    <t>PCB101</t>
  </si>
  <si>
    <t>PCB118</t>
  </si>
  <si>
    <t>PCB138</t>
  </si>
  <si>
    <t>PCB153</t>
  </si>
  <si>
    <t>PCB18</t>
  </si>
  <si>
    <t>PCB105</t>
  </si>
  <si>
    <t>PCB110</t>
  </si>
  <si>
    <t>PCB128</t>
  </si>
  <si>
    <t>PCB141</t>
  </si>
  <si>
    <t>PCB149</t>
  </si>
  <si>
    <t>PCB151</t>
  </si>
  <si>
    <t>PCB156</t>
  </si>
  <si>
    <t>PCB158</t>
  </si>
  <si>
    <t>PCB170</t>
  </si>
  <si>
    <t>PCB180</t>
  </si>
  <si>
    <t>PCB183</t>
  </si>
  <si>
    <t>PCB187</t>
  </si>
  <si>
    <t>PCB194</t>
  </si>
  <si>
    <t>PCB31</t>
  </si>
  <si>
    <t>PCB44</t>
  </si>
  <si>
    <t>PCB47</t>
  </si>
  <si>
    <t>PCB49</t>
  </si>
  <si>
    <t>PCB66</t>
  </si>
  <si>
    <t>ICES7</t>
  </si>
  <si>
    <t>DDE</t>
  </si>
  <si>
    <t>DDT</t>
  </si>
  <si>
    <t>TDE</t>
  </si>
  <si>
    <t>Ag</t>
  </si>
  <si>
    <t xml:space="preserve">No. exempt from chemical analysis </t>
  </si>
  <si>
    <t>Tonnes exempt</t>
  </si>
  <si>
    <t>Cyfarwyddiadau:</t>
  </si>
  <si>
    <t xml:space="preserve">1. Dylai pob ymgeisydd a labordy gyfeirio at y canllawiau diweddaraf ar ddadansoddi gwaddodion i gefnogi ceisiadau am drwyddedau morol ar </t>
  </si>
  <si>
    <t>dudalennau Trwyddedu Morol gwefan CNC</t>
  </si>
  <si>
    <t>2. Rhaid darparu gwybodaeth lawn o dan bob dalen berthnasol o'r llyfr gwaith. Mae celloedd wedi’u lliwio’n llwyd yn nodi lle gellir cofnodi gwybodaeth.</t>
  </si>
  <si>
    <t>3. Lle na ellir darparu gwybodaeth, dylai'r ymgeisydd ymgynghori â Gwasanaeth Trwyddedu CNC cyn cyflwyno.</t>
  </si>
  <si>
    <t>4. Mae taflenni gwaith yn cael eu diogelu i atal diwygiadau damweiniol i werthoedd a gyfrifwyd.  Os oes angen gwneud diwygiadau, ymgynghorwch â Gwasanaeth Trwyddedu CNC.</t>
  </si>
  <si>
    <t>5. Dylai rhifau adnabod samplau a ddefnyddir trwy'r taflenni gwaith allbwn data gyfateb i rifau adnabod samplau a ddarperir ar y daflen waith hon.</t>
  </si>
  <si>
    <t>Gwybodaeth Ymgeiswyr</t>
  </si>
  <si>
    <t>Gwybodaeth yr ymgeisydd am drwydded forol:</t>
  </si>
  <si>
    <t>Ymgeisydd:</t>
  </si>
  <si>
    <t>Cyfeirnod cynllun samplu CNC:</t>
  </si>
  <si>
    <t>Teitl y cais:</t>
  </si>
  <si>
    <t>Dyddiad samplu:</t>
  </si>
  <si>
    <t>Lleoliad samplu:</t>
  </si>
  <si>
    <t xml:space="preserve">Rhif adnabod y sampl </t>
  </si>
  <si>
    <t>Sampl wedi'i heithrio (defnydd Gwasanaeth Trwyddedu CNC)</t>
  </si>
  <si>
    <t>Lleoliad y sampl (graddau degol, WGS84)</t>
  </si>
  <si>
    <t>Enw'r lleoliad (yn unol â'r cynllun samplu)</t>
  </si>
  <si>
    <t>Dyfnder samplu (m)</t>
  </si>
  <si>
    <t>Ardal garthu</t>
  </si>
  <si>
    <t>Lledred y safle</t>
  </si>
  <si>
    <t>Hydred y safle</t>
  </si>
  <si>
    <t>Data nodweddion ffisegol</t>
  </si>
  <si>
    <t>1. Cofnodwch y labordy/contractwr sy'n gyfrifol am ddadansoddi</t>
  </si>
  <si>
    <t>2. Cofnodwch y dyddiad y dadansoddwyd y samplau.</t>
  </si>
  <si>
    <t>3. Rhowch set ddata lawn ar gyfer pob sampl yn nhabl canlyniadau'r dadansoddiad</t>
  </si>
  <si>
    <t>4. Lle rydych yn copïo a gludo cofnodion, defnyddiwch y gwerthoedd yr ydych yn eu gludo yn unig</t>
  </si>
  <si>
    <t>5. Pan fyddwch chi'n nodi rhifau adnabod sawl sampl, defnyddiwch ffurflen y naidlen (pop-up)</t>
  </si>
  <si>
    <t>Dylai rhifau adnabod gael eu gwahanu gan goma</t>
  </si>
  <si>
    <t>Labordy/contractwr:</t>
  </si>
  <si>
    <t>Dyddiad y dadansoddiad:</t>
  </si>
  <si>
    <t>Rhif sampl y labordy</t>
  </si>
  <si>
    <t>Ardal Garthu</t>
  </si>
  <si>
    <t>Rhif(au) adnabod y samplau</t>
  </si>
  <si>
    <t>Ymddangosiad gweledol*</t>
  </si>
  <si>
    <t>Wedi'i eithrio rhag dadansoddiad cemegol ▫</t>
  </si>
  <si>
    <t>Cyfanswm Solidau (% cyfanswm y gwaddodion)</t>
  </si>
  <si>
    <t>Deunydd organig (cyfanswm carbon organig)</t>
  </si>
  <si>
    <t>Allbynnau dadansoddiad nodweddion ffisegol:</t>
  </si>
  <si>
    <t>Data metel hybrin (trace)</t>
  </si>
  <si>
    <t>Allbynnau dadansoddi:</t>
  </si>
  <si>
    <t>1. Cofnodwch y labordy/contractwr sy'n gyfrifol am ddadansoddi metel hybrin</t>
  </si>
  <si>
    <t>4. Dylid adrodd canlyniadau dadansoddiadau metel hybrin mewn pwysau sych mg/kg (ppm)</t>
  </si>
  <si>
    <t>5. Rhowch derfyn canfod methodolegol ar gyfer pob metel hybrin cyn mewnbynnu data crai</t>
  </si>
  <si>
    <t>6. Lle mae allbynnau dadansoddi yn llai na’r terfynau canfod nodwch y testun “&lt;LOD”</t>
  </si>
  <si>
    <t>7. Lle rydych yn copïo a gludo cofnodion, defnyddiwch y gwerthoedd yr ydych yn eu gludo yn unig</t>
  </si>
  <si>
    <t>8. Pan fyddwch chi'n nodi rhifau adnabod sawl sampl, defnyddiwch ffurflen y naidlen (pop-up)</t>
  </si>
  <si>
    <t>Gwybodaeth dadansoddi:</t>
  </si>
  <si>
    <t>Data organotin</t>
  </si>
  <si>
    <t>1. Cofnodwch y labordy/contractwr sy'n gyfrifol am ddadansoddi’r organotin</t>
  </si>
  <si>
    <t xml:space="preserve">4. Dylai canlyniadau dadansoddi organotin gael eu hadrodd mewn pwysau sych mg/kg (ppm) </t>
  </si>
  <si>
    <t>5. Rhowch derfyn canfod methodolegol ar gyfer pob organotin cyn mewnbynnu data crai</t>
  </si>
  <si>
    <t>Data hydrocarbon polyaromatig</t>
  </si>
  <si>
    <t>1. Cofnodwch y labordy/contractwr sy'n gyfrifol am ddadansoddiad PAH</t>
  </si>
  <si>
    <t xml:space="preserve">4. Dylid adrodd ar ganlyniadau dadansoddi ar gyfer hydrocarbonau polyaromatig unigol mewn pwysau sych µg/kg (ppb). </t>
  </si>
  <si>
    <t>Dylid adrodd THC fel mg/kg (ppm)</t>
  </si>
  <si>
    <t>5. Rhowch derfyn canfod methodolegol ar gyfer pob hydrocarbon polyaromatig cyn mewnbynnu data crai</t>
  </si>
  <si>
    <t xml:space="preserve">4. Dylid adrodd ar ganlyniadau dadansoddi mewn pwysau sych mg/kg (ppm). </t>
  </si>
  <si>
    <t>5. Rhowch derfyn canfod methodolegol ar gyfer pob Organoclorin cyn mewnbynnu data crai</t>
  </si>
  <si>
    <t>5. Rhowch derfyn canfod methodolegol ar gyfer pob BDE cyn mewnbynnu data crai</t>
  </si>
  <si>
    <t>Data deunydd gwrth-fflamau wedi'i fromineiddio</t>
  </si>
  <si>
    <t>1. Cofnodwch y labordy/contractwr sy'n gyfrifol am ddadansoddiad deuffenyl polyclorinedig</t>
  </si>
  <si>
    <t>5. Rhowch derfyn canfod methodolegol ar gyfer pob deuffenyl polyclorinedig cyn mewnbynnu data crai</t>
  </si>
  <si>
    <t>7. Mae deuffenylau polyclorinedig ICES 7 wedi’u hamlygu mewn print trwm</t>
  </si>
  <si>
    <t>8. Lle rydych yn copïo a gludo cofnodion, defnyddiwch y gwerthoedd yr ydych yn eu gludo yn unig</t>
  </si>
  <si>
    <t>9. Pan fyddwch chi'n nodi rhifau adnabod sawl sampl, defnyddiwch ffurflen y naidlen (pop-up)</t>
  </si>
  <si>
    <t>Data deuffenyl polyclorinedig</t>
  </si>
  <si>
    <t>Data organoclorin</t>
  </si>
  <si>
    <t>Tunelli’r ardal garthu:</t>
  </si>
  <si>
    <t>Tunelli a garthwyd</t>
  </si>
  <si>
    <t>% cyfanswm y deunydd a garthwyd</t>
  </si>
  <si>
    <t>Cyfanswm y deunydd a garthwyd</t>
  </si>
  <si>
    <t>Ardal i</t>
  </si>
  <si>
    <t>Ardal ii</t>
  </si>
  <si>
    <t>Ardal iii</t>
  </si>
  <si>
    <t>Ardal iv</t>
  </si>
  <si>
    <t>Ardal v</t>
  </si>
  <si>
    <t>Ardal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</si>
</sst>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00"/>
    <numFmt numFmtId="168" formatCode="0.000000"/>
  </numFmts>
  <fonts count="23" x14ac:knownFonts="1">
    <font>
      <sz val="12"/>
      <color theme="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b/>
      <u/>
      <sz val="18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222222"/>
      <name val="Arial"/>
      <family val="2"/>
    </font>
    <font>
      <sz val="10"/>
      <name val="Times New Roman"/>
      <family val="1"/>
    </font>
    <font>
      <b/>
      <sz val="12"/>
      <color indexed="8"/>
      <name val="Arial"/>
      <family val="2"/>
    </font>
    <font>
      <sz val="16"/>
      <name val="Arial"/>
      <family val="2"/>
    </font>
    <font>
      <b/>
      <u/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878A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FF1A1"/>
        <bgColor indexed="64"/>
      </patternFill>
    </fill>
    <fill>
      <patternFill patternType="solid">
        <fgColor rgb="FF009999"/>
        <bgColor indexed="64"/>
      </patternFill>
    </fill>
  </fills>
  <borders count="7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8" fillId="0" borderId="0"/>
    <xf numFmtId="0" fontId="10" fillId="0" borderId="0"/>
    <xf numFmtId="0" fontId="19" fillId="0" borderId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</cellStyleXfs>
  <cellXfs count="564">
    <xf numFmtId="0" fontId="0" fillId="0" borderId="0" xfId="0"/>
    <xf numFmtId="0" fontId="0" fillId="5" borderId="0" xfId="0" applyFill="1"/>
    <xf numFmtId="0" fontId="14" fillId="5" borderId="0" xfId="0" applyFont="1" applyFill="1" applyAlignment="1">
      <alignment horizontal="left" vertical="center" indent="2"/>
    </xf>
    <xf numFmtId="0" fontId="0" fillId="5" borderId="0" xfId="0" applyFill="1" applyAlignment="1">
      <alignment vertical="center"/>
    </xf>
    <xf numFmtId="0" fontId="15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2" fontId="3" fillId="5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14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right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2" fontId="3" fillId="5" borderId="26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>
      <alignment horizontal="center" vertical="center"/>
    </xf>
    <xf numFmtId="0" fontId="0" fillId="5" borderId="28" xfId="0" applyFill="1" applyBorder="1" applyAlignment="1">
      <alignment horizontal="right" vertical="center"/>
    </xf>
    <xf numFmtId="0" fontId="0" fillId="5" borderId="29" xfId="0" applyFill="1" applyBorder="1" applyAlignment="1">
      <alignment horizontal="right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 vertical="center"/>
    </xf>
    <xf numFmtId="0" fontId="0" fillId="5" borderId="32" xfId="0" applyFill="1" applyBorder="1" applyAlignment="1">
      <alignment horizontal="right" vertical="center"/>
    </xf>
    <xf numFmtId="0" fontId="0" fillId="5" borderId="33" xfId="0" applyFill="1" applyBorder="1" applyAlignment="1">
      <alignment horizontal="right" vertical="center"/>
    </xf>
    <xf numFmtId="0" fontId="3" fillId="5" borderId="34" xfId="0" applyFont="1" applyFill="1" applyBorder="1" applyAlignment="1">
      <alignment horizontal="right" vertical="center"/>
    </xf>
    <xf numFmtId="0" fontId="3" fillId="5" borderId="35" xfId="0" applyFont="1" applyFill="1" applyBorder="1" applyAlignment="1">
      <alignment horizontal="right" vertical="center"/>
    </xf>
    <xf numFmtId="0" fontId="0" fillId="5" borderId="0" xfId="0" applyFill="1" applyAlignment="1">
      <alignment horizontal="left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0" fillId="5" borderId="39" xfId="0" applyFill="1" applyBorder="1" applyAlignment="1">
      <alignment vertical="center"/>
    </xf>
    <xf numFmtId="0" fontId="0" fillId="5" borderId="34" xfId="0" applyFill="1" applyBorder="1" applyAlignment="1">
      <alignment vertical="center"/>
    </xf>
    <xf numFmtId="0" fontId="0" fillId="5" borderId="41" xfId="0" applyFill="1" applyBorder="1" applyAlignment="1">
      <alignment vertical="center"/>
    </xf>
    <xf numFmtId="0" fontId="0" fillId="5" borderId="35" xfId="0" applyFill="1" applyBorder="1" applyAlignment="1">
      <alignment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2" fontId="3" fillId="5" borderId="36" xfId="0" applyNumberFormat="1" applyFont="1" applyFill="1" applyBorder="1" applyAlignment="1">
      <alignment horizontal="center" vertical="center"/>
    </xf>
    <xf numFmtId="2" fontId="3" fillId="5" borderId="37" xfId="0" applyNumberFormat="1" applyFont="1" applyFill="1" applyBorder="1" applyAlignment="1">
      <alignment horizontal="center" vertical="center"/>
    </xf>
    <xf numFmtId="2" fontId="3" fillId="5" borderId="38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2" fontId="3" fillId="5" borderId="19" xfId="0" applyNumberFormat="1" applyFont="1" applyFill="1" applyBorder="1" applyAlignment="1">
      <alignment horizontal="right" vertical="center"/>
    </xf>
    <xf numFmtId="0" fontId="3" fillId="5" borderId="42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166" fontId="3" fillId="5" borderId="16" xfId="0" applyNumberFormat="1" applyFont="1" applyFill="1" applyBorder="1" applyAlignment="1">
      <alignment horizontal="center" vertical="center" wrapText="1"/>
    </xf>
    <xf numFmtId="166" fontId="3" fillId="5" borderId="17" xfId="0" applyNumberFormat="1" applyFont="1" applyFill="1" applyBorder="1" applyAlignment="1">
      <alignment horizontal="center" vertical="center" wrapText="1"/>
    </xf>
    <xf numFmtId="166" fontId="3" fillId="5" borderId="22" xfId="0" applyNumberFormat="1" applyFont="1" applyFill="1" applyBorder="1" applyAlignment="1">
      <alignment horizontal="center" vertical="center" wrapText="1"/>
    </xf>
    <xf numFmtId="166" fontId="3" fillId="5" borderId="22" xfId="0" quotePrefix="1" applyNumberFormat="1" applyFont="1" applyFill="1" applyBorder="1" applyAlignment="1">
      <alignment horizontal="center" vertical="center" wrapText="1"/>
    </xf>
    <xf numFmtId="166" fontId="3" fillId="5" borderId="17" xfId="0" quotePrefix="1" applyNumberFormat="1" applyFont="1" applyFill="1" applyBorder="1" applyAlignment="1">
      <alignment horizontal="center" vertical="center" wrapText="1"/>
    </xf>
    <xf numFmtId="166" fontId="3" fillId="5" borderId="18" xfId="0" quotePrefix="1" applyNumberFormat="1" applyFont="1" applyFill="1" applyBorder="1" applyAlignment="1">
      <alignment horizontal="center" vertical="center" wrapText="1"/>
    </xf>
    <xf numFmtId="0" fontId="0" fillId="5" borderId="28" xfId="0" applyFill="1" applyBorder="1" applyAlignment="1">
      <alignment vertical="center"/>
    </xf>
    <xf numFmtId="2" fontId="3" fillId="5" borderId="13" xfId="0" applyNumberFormat="1" applyFont="1" applyFill="1" applyBorder="1" applyAlignment="1">
      <alignment horizontal="center" vertical="center"/>
    </xf>
    <xf numFmtId="2" fontId="0" fillId="5" borderId="0" xfId="0" applyNumberFormat="1" applyFill="1" applyAlignment="1">
      <alignment vertical="center"/>
    </xf>
    <xf numFmtId="2" fontId="3" fillId="5" borderId="34" xfId="0" applyNumberFormat="1" applyFont="1" applyFill="1" applyBorder="1" applyAlignment="1">
      <alignment horizontal="right" vertical="center"/>
    </xf>
    <xf numFmtId="2" fontId="3" fillId="5" borderId="35" xfId="0" applyNumberFormat="1" applyFont="1" applyFill="1" applyBorder="1" applyAlignment="1">
      <alignment horizontal="right" vertical="center"/>
    </xf>
    <xf numFmtId="165" fontId="0" fillId="5" borderId="0" xfId="0" applyNumberFormat="1" applyFill="1" applyAlignment="1">
      <alignment vertical="center"/>
    </xf>
    <xf numFmtId="0" fontId="14" fillId="5" borderId="0" xfId="0" applyFont="1" applyFill="1"/>
    <xf numFmtId="2" fontId="3" fillId="5" borderId="24" xfId="0" applyNumberFormat="1" applyFont="1" applyFill="1" applyBorder="1" applyAlignment="1">
      <alignment horizontal="center" vertical="center"/>
    </xf>
    <xf numFmtId="2" fontId="3" fillId="5" borderId="23" xfId="0" applyNumberFormat="1" applyFont="1" applyFill="1" applyBorder="1" applyAlignment="1">
      <alignment horizontal="center" vertical="center"/>
    </xf>
    <xf numFmtId="2" fontId="3" fillId="5" borderId="45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28" xfId="0" applyFont="1" applyFill="1" applyBorder="1" applyAlignment="1">
      <alignment vertical="center"/>
    </xf>
    <xf numFmtId="0" fontId="3" fillId="5" borderId="39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3" fillId="5" borderId="46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40" xfId="0" applyFont="1" applyFill="1" applyBorder="1" applyAlignment="1">
      <alignment vertical="center"/>
    </xf>
    <xf numFmtId="2" fontId="3" fillId="5" borderId="47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2" fontId="3" fillId="5" borderId="21" xfId="0" applyNumberFormat="1" applyFont="1" applyFill="1" applyBorder="1" applyAlignment="1">
      <alignment horizontal="right" vertical="center"/>
    </xf>
    <xf numFmtId="0" fontId="0" fillId="5" borderId="27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3" fontId="0" fillId="5" borderId="50" xfId="0" applyNumberFormat="1" applyFill="1" applyBorder="1" applyAlignment="1" applyProtection="1">
      <alignment horizontal="center" vertical="center"/>
      <protection locked="0"/>
    </xf>
    <xf numFmtId="10" fontId="0" fillId="5" borderId="51" xfId="0" applyNumberFormat="1" applyFill="1" applyBorder="1" applyAlignment="1">
      <alignment horizontal="center" vertical="center"/>
    </xf>
    <xf numFmtId="3" fontId="0" fillId="5" borderId="12" xfId="0" applyNumberFormat="1" applyFill="1" applyBorder="1" applyAlignment="1" applyProtection="1">
      <alignment horizontal="center" vertical="center"/>
      <protection locked="0"/>
    </xf>
    <xf numFmtId="10" fontId="0" fillId="5" borderId="37" xfId="0" applyNumberForma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3" fontId="0" fillId="5" borderId="31" xfId="0" applyNumberFormat="1" applyFill="1" applyBorder="1" applyAlignment="1" applyProtection="1">
      <alignment horizontal="center" vertical="center"/>
      <protection locked="0"/>
    </xf>
    <xf numFmtId="10" fontId="0" fillId="5" borderId="38" xfId="0" applyNumberFormat="1" applyFill="1" applyBorder="1" applyAlignment="1">
      <alignment horizontal="center" vertical="center"/>
    </xf>
    <xf numFmtId="166" fontId="0" fillId="5" borderId="0" xfId="0" applyNumberFormat="1" applyFill="1" applyAlignment="1">
      <alignment vertical="center"/>
    </xf>
    <xf numFmtId="166" fontId="3" fillId="5" borderId="52" xfId="0" applyNumberFormat="1" applyFont="1" applyFill="1" applyBorder="1" applyAlignment="1">
      <alignment horizontal="center" vertical="center" wrapText="1"/>
    </xf>
    <xf numFmtId="166" fontId="3" fillId="5" borderId="31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66" fontId="3" fillId="5" borderId="53" xfId="0" applyNumberFormat="1" applyFont="1" applyFill="1" applyBorder="1" applyAlignment="1">
      <alignment horizontal="center" vertical="center" wrapText="1"/>
    </xf>
    <xf numFmtId="166" fontId="3" fillId="5" borderId="54" xfId="0" applyNumberFormat="1" applyFont="1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166" fontId="3" fillId="5" borderId="17" xfId="0" applyNumberFormat="1" applyFont="1" applyFill="1" applyBorder="1" applyAlignment="1">
      <alignment horizontal="center" vertical="top" wrapText="1"/>
    </xf>
    <xf numFmtId="0" fontId="0" fillId="5" borderId="17" xfId="0" applyFill="1" applyBorder="1" applyAlignment="1">
      <alignment horizontal="center" vertical="top" wrapText="1"/>
    </xf>
    <xf numFmtId="166" fontId="3" fillId="5" borderId="16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10" fontId="3" fillId="5" borderId="51" xfId="0" applyNumberFormat="1" applyFont="1" applyFill="1" applyBorder="1" applyAlignment="1">
      <alignment horizontal="center" vertical="center" wrapText="1"/>
    </xf>
    <xf numFmtId="10" fontId="3" fillId="5" borderId="37" xfId="0" applyNumberFormat="1" applyFont="1" applyFill="1" applyBorder="1" applyAlignment="1">
      <alignment horizontal="center" vertical="center" wrapText="1"/>
    </xf>
    <xf numFmtId="10" fontId="3" fillId="5" borderId="38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164" fontId="0" fillId="5" borderId="0" xfId="0" applyNumberFormat="1" applyFill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64" fontId="3" fillId="5" borderId="61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7" fontId="3" fillId="5" borderId="26" xfId="0" applyNumberFormat="1" applyFont="1" applyFill="1" applyBorder="1" applyAlignment="1">
      <alignment horizontal="center" vertical="center"/>
    </xf>
    <xf numFmtId="167" fontId="3" fillId="5" borderId="12" xfId="0" applyNumberFormat="1" applyFont="1" applyFill="1" applyBorder="1" applyAlignment="1">
      <alignment horizontal="center" vertical="center"/>
    </xf>
    <xf numFmtId="167" fontId="0" fillId="5" borderId="0" xfId="0" applyNumberFormat="1" applyFill="1" applyAlignment="1">
      <alignment vertical="center"/>
    </xf>
    <xf numFmtId="167" fontId="3" fillId="5" borderId="19" xfId="0" applyNumberFormat="1" applyFont="1" applyFill="1" applyBorder="1" applyAlignment="1">
      <alignment horizontal="right" vertical="center"/>
    </xf>
    <xf numFmtId="167" fontId="3" fillId="5" borderId="2" xfId="0" applyNumberFormat="1" applyFont="1" applyFill="1" applyBorder="1" applyAlignment="1">
      <alignment vertical="center" wrapText="1"/>
    </xf>
    <xf numFmtId="167" fontId="3" fillId="5" borderId="7" xfId="0" applyNumberFormat="1" applyFont="1" applyFill="1" applyBorder="1" applyAlignment="1">
      <alignment vertical="center" wrapText="1"/>
    </xf>
    <xf numFmtId="167" fontId="3" fillId="5" borderId="28" xfId="0" applyNumberFormat="1" applyFont="1" applyFill="1" applyBorder="1" applyAlignment="1">
      <alignment vertical="center"/>
    </xf>
    <xf numFmtId="167" fontId="3" fillId="5" borderId="32" xfId="0" applyNumberFormat="1" applyFont="1" applyFill="1" applyBorder="1" applyAlignment="1">
      <alignment vertical="center"/>
    </xf>
    <xf numFmtId="167" fontId="3" fillId="5" borderId="29" xfId="0" applyNumberFormat="1" applyFont="1" applyFill="1" applyBorder="1" applyAlignment="1">
      <alignment vertical="center"/>
    </xf>
    <xf numFmtId="0" fontId="3" fillId="5" borderId="3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3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horizontal="center" vertical="center"/>
    </xf>
    <xf numFmtId="0" fontId="0" fillId="5" borderId="26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10" fontId="0" fillId="5" borderId="12" xfId="0" applyNumberFormat="1" applyFill="1" applyBorder="1" applyAlignment="1" applyProtection="1">
      <alignment horizontal="center" vertical="center"/>
      <protection locked="0"/>
    </xf>
    <xf numFmtId="10" fontId="0" fillId="5" borderId="31" xfId="0" applyNumberForma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61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/>
    </xf>
    <xf numFmtId="166" fontId="3" fillId="5" borderId="18" xfId="0" applyNumberFormat="1" applyFont="1" applyFill="1" applyBorder="1" applyAlignment="1">
      <alignment horizontal="center" vertical="center" wrapText="1"/>
    </xf>
    <xf numFmtId="0" fontId="12" fillId="0" borderId="0" xfId="2"/>
    <xf numFmtId="0" fontId="18" fillId="0" borderId="6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166" fontId="3" fillId="5" borderId="27" xfId="0" applyNumberFormat="1" applyFont="1" applyFill="1" applyBorder="1" applyAlignment="1">
      <alignment horizontal="center" vertical="center" wrapText="1"/>
    </xf>
    <xf numFmtId="166" fontId="3" fillId="5" borderId="12" xfId="0" applyNumberFormat="1" applyFont="1" applyFill="1" applyBorder="1" applyAlignment="1">
      <alignment horizontal="center" vertical="center" wrapText="1"/>
    </xf>
    <xf numFmtId="166" fontId="3" fillId="5" borderId="37" xfId="0" applyNumberFormat="1" applyFont="1" applyFill="1" applyBorder="1" applyAlignment="1">
      <alignment horizontal="center" vertical="center" wrapText="1"/>
    </xf>
    <xf numFmtId="166" fontId="3" fillId="5" borderId="37" xfId="0" quotePrefix="1" applyNumberFormat="1" applyFont="1" applyFill="1" applyBorder="1" applyAlignment="1">
      <alignment horizontal="center" vertical="center" wrapText="1"/>
    </xf>
    <xf numFmtId="166" fontId="3" fillId="5" borderId="12" xfId="0" quotePrefix="1" applyNumberFormat="1" applyFont="1" applyFill="1" applyBorder="1" applyAlignment="1">
      <alignment horizontal="center" vertical="center" wrapText="1"/>
    </xf>
    <xf numFmtId="166" fontId="3" fillId="5" borderId="14" xfId="0" quotePrefix="1" applyNumberFormat="1" applyFont="1" applyFill="1" applyBorder="1" applyAlignment="1">
      <alignment horizontal="center" vertical="center" wrapText="1"/>
    </xf>
    <xf numFmtId="2" fontId="3" fillId="5" borderId="37" xfId="0" applyNumberFormat="1" applyFont="1" applyFill="1" applyBorder="1" applyAlignment="1" applyProtection="1">
      <alignment horizontal="center" vertical="center"/>
      <protection locked="0"/>
    </xf>
    <xf numFmtId="2" fontId="3" fillId="5" borderId="64" xfId="0" applyNumberFormat="1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>
      <alignment vertical="center" wrapText="1"/>
    </xf>
    <xf numFmtId="0" fontId="3" fillId="5" borderId="38" xfId="0" applyFont="1" applyFill="1" applyBorder="1" applyAlignment="1">
      <alignment horizontal="center" vertical="center" wrapText="1"/>
    </xf>
    <xf numFmtId="167" fontId="3" fillId="5" borderId="3" xfId="0" applyNumberFormat="1" applyFont="1" applyFill="1" applyBorder="1" applyAlignment="1">
      <alignment vertical="center" wrapText="1"/>
    </xf>
    <xf numFmtId="167" fontId="3" fillId="5" borderId="8" xfId="0" applyNumberFormat="1" applyFont="1" applyFill="1" applyBorder="1" applyAlignment="1">
      <alignment vertical="center" wrapText="1"/>
    </xf>
    <xf numFmtId="167" fontId="3" fillId="5" borderId="39" xfId="0" applyNumberFormat="1" applyFont="1" applyFill="1" applyBorder="1" applyAlignment="1">
      <alignment vertical="center"/>
    </xf>
    <xf numFmtId="167" fontId="3" fillId="5" borderId="46" xfId="0" applyNumberFormat="1" applyFont="1" applyFill="1" applyBorder="1" applyAlignment="1">
      <alignment vertical="center"/>
    </xf>
    <xf numFmtId="167" fontId="3" fillId="5" borderId="40" xfId="0" applyNumberFormat="1" applyFont="1" applyFill="1" applyBorder="1" applyAlignment="1">
      <alignment vertical="center"/>
    </xf>
    <xf numFmtId="0" fontId="11" fillId="4" borderId="65" xfId="7" applyFont="1" applyFill="1" applyBorder="1" applyAlignment="1">
      <alignment horizontal="center"/>
    </xf>
    <xf numFmtId="1" fontId="11" fillId="0" borderId="1" xfId="7" applyNumberFormat="1" applyFont="1" applyBorder="1" applyAlignment="1">
      <alignment wrapText="1"/>
    </xf>
    <xf numFmtId="0" fontId="11" fillId="0" borderId="1" xfId="7" applyFont="1" applyBorder="1" applyAlignment="1">
      <alignment wrapText="1"/>
    </xf>
    <xf numFmtId="0" fontId="10" fillId="0" borderId="0" xfId="7"/>
    <xf numFmtId="3" fontId="0" fillId="5" borderId="61" xfId="0" applyNumberFormat="1" applyFill="1" applyBorder="1" applyAlignment="1" applyProtection="1">
      <alignment horizontal="left" vertical="center"/>
      <protection locked="0"/>
    </xf>
    <xf numFmtId="3" fontId="0" fillId="5" borderId="14" xfId="0" applyNumberFormat="1" applyFill="1" applyBorder="1" applyAlignment="1" applyProtection="1">
      <alignment horizontal="left" vertical="center"/>
      <protection locked="0"/>
    </xf>
    <xf numFmtId="14" fontId="0" fillId="5" borderId="14" xfId="0" applyNumberFormat="1" applyFill="1" applyBorder="1" applyAlignment="1" applyProtection="1">
      <alignment horizontal="left" vertical="center"/>
      <protection locked="0"/>
    </xf>
    <xf numFmtId="3" fontId="0" fillId="5" borderId="15" xfId="0" applyNumberFormat="1" applyFill="1" applyBorder="1" applyAlignment="1" applyProtection="1">
      <alignment horizontal="left" vertical="center"/>
      <protection locked="0"/>
    </xf>
    <xf numFmtId="14" fontId="3" fillId="5" borderId="41" xfId="0" applyNumberFormat="1" applyFont="1" applyFill="1" applyBorder="1" applyAlignment="1">
      <alignment horizontal="left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31" xfId="0" applyFont="1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>
      <alignment horizontal="left" vertical="center"/>
    </xf>
    <xf numFmtId="0" fontId="0" fillId="5" borderId="41" xfId="0" applyFill="1" applyBorder="1" applyAlignment="1">
      <alignment horizontal="left" vertical="center"/>
    </xf>
    <xf numFmtId="14" fontId="0" fillId="5" borderId="41" xfId="0" applyNumberFormat="1" applyFill="1" applyBorder="1" applyAlignment="1">
      <alignment horizontal="left" vertical="center"/>
    </xf>
    <xf numFmtId="0" fontId="0" fillId="5" borderId="35" xfId="0" applyFill="1" applyBorder="1" applyAlignment="1">
      <alignment horizontal="left" vertical="center"/>
    </xf>
    <xf numFmtId="14" fontId="0" fillId="5" borderId="35" xfId="0" applyNumberFormat="1" applyFill="1" applyBorder="1" applyAlignment="1">
      <alignment horizontal="left" vertical="center"/>
    </xf>
    <xf numFmtId="2" fontId="3" fillId="5" borderId="34" xfId="0" applyNumberFormat="1" applyFont="1" applyFill="1" applyBorder="1" applyAlignment="1" applyProtection="1">
      <alignment horizontal="left" vertical="center"/>
      <protection locked="0"/>
    </xf>
    <xf numFmtId="14" fontId="3" fillId="5" borderId="35" xfId="0" applyNumberFormat="1" applyFont="1" applyFill="1" applyBorder="1" applyAlignment="1" applyProtection="1">
      <alignment horizontal="left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3" xfId="0" applyFont="1" applyFill="1" applyBorder="1" applyAlignment="1" applyProtection="1">
      <alignment horizontal="center" vertical="center"/>
      <protection locked="0"/>
    </xf>
    <xf numFmtId="0" fontId="3" fillId="5" borderId="30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42" xfId="0" applyFont="1" applyFill="1" applyBorder="1" applyAlignment="1" applyProtection="1">
      <alignment horizontal="center" vertical="center"/>
      <protection locked="0"/>
    </xf>
    <xf numFmtId="0" fontId="3" fillId="5" borderId="61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3" fillId="5" borderId="67" xfId="0" applyFont="1" applyFill="1" applyBorder="1" applyAlignment="1" applyProtection="1">
      <alignment horizontal="center" vertical="center"/>
      <protection locked="0"/>
    </xf>
    <xf numFmtId="0" fontId="3" fillId="5" borderId="32" xfId="0" applyFont="1" applyFill="1" applyBorder="1" applyAlignment="1" applyProtection="1">
      <alignment horizontal="center" vertical="center"/>
      <protection locked="0"/>
    </xf>
    <xf numFmtId="0" fontId="3" fillId="5" borderId="68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vertical="center"/>
    </xf>
    <xf numFmtId="0" fontId="3" fillId="5" borderId="45" xfId="0" applyFont="1" applyFill="1" applyBorder="1" applyAlignment="1" applyProtection="1">
      <alignment horizontal="center" vertical="center"/>
      <protection locked="0"/>
    </xf>
    <xf numFmtId="0" fontId="5" fillId="5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5" fillId="5" borderId="17" xfId="0" applyFont="1" applyFill="1" applyBorder="1" applyAlignment="1">
      <alignment horizontal="center" vertical="top" wrapText="1"/>
    </xf>
    <xf numFmtId="0" fontId="13" fillId="5" borderId="17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3" fillId="7" borderId="42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3" fillId="5" borderId="34" xfId="0" applyFont="1" applyFill="1" applyBorder="1" applyAlignment="1" applyProtection="1">
      <alignment horizontal="center" vertical="center"/>
      <protection locked="0"/>
    </xf>
    <xf numFmtId="0" fontId="3" fillId="5" borderId="41" xfId="0" applyFont="1" applyFill="1" applyBorder="1" applyAlignment="1" applyProtection="1">
      <alignment horizontal="center" vertical="center"/>
      <protection locked="0"/>
    </xf>
    <xf numFmtId="0" fontId="3" fillId="5" borderId="35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5" borderId="66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166" fontId="3" fillId="5" borderId="55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3" fillId="5" borderId="28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right" vertical="center" wrapText="1"/>
    </xf>
    <xf numFmtId="0" fontId="3" fillId="5" borderId="41" xfId="0" applyFont="1" applyFill="1" applyBorder="1" applyAlignment="1">
      <alignment horizontal="left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5" fillId="5" borderId="62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168" fontId="0" fillId="5" borderId="26" xfId="0" applyNumberFormat="1" applyFill="1" applyBorder="1" applyAlignment="1" applyProtection="1">
      <alignment horizontal="center" vertical="center"/>
      <protection locked="0"/>
    </xf>
    <xf numFmtId="168" fontId="0" fillId="5" borderId="12" xfId="0" applyNumberFormat="1" applyFill="1" applyBorder="1" applyAlignment="1" applyProtection="1">
      <alignment horizontal="center" vertical="center"/>
      <protection locked="0"/>
    </xf>
    <xf numFmtId="168" fontId="0" fillId="5" borderId="31" xfId="0" applyNumberFormat="1" applyFill="1" applyBorder="1" applyAlignment="1" applyProtection="1">
      <alignment horizontal="center" vertical="center"/>
      <protection locked="0"/>
    </xf>
    <xf numFmtId="3" fontId="11" fillId="0" borderId="1" xfId="7" applyNumberFormat="1" applyFont="1" applyBorder="1"/>
    <xf numFmtId="2" fontId="3" fillId="5" borderId="57" xfId="0" applyNumberFormat="1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0" fillId="5" borderId="12" xfId="0" applyFill="1" applyBorder="1" applyAlignment="1">
      <alignment vertical="center"/>
    </xf>
    <xf numFmtId="0" fontId="0" fillId="5" borderId="37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3" fillId="5" borderId="12" xfId="0" applyFont="1" applyFill="1" applyBorder="1" applyAlignment="1">
      <alignment vertical="center"/>
    </xf>
    <xf numFmtId="2" fontId="0" fillId="5" borderId="12" xfId="0" applyNumberFormat="1" applyFill="1" applyBorder="1" applyAlignment="1">
      <alignment vertical="center"/>
    </xf>
    <xf numFmtId="2" fontId="0" fillId="5" borderId="46" xfId="0" applyNumberFormat="1" applyFill="1" applyBorder="1" applyAlignment="1">
      <alignment horizontal="center" vertical="center"/>
    </xf>
    <xf numFmtId="2" fontId="0" fillId="5" borderId="13" xfId="0" applyNumberFormat="1" applyFill="1" applyBorder="1" applyAlignment="1">
      <alignment horizontal="center" vertical="center"/>
    </xf>
    <xf numFmtId="0" fontId="0" fillId="5" borderId="31" xfId="0" applyFill="1" applyBorder="1" applyAlignment="1" applyProtection="1">
      <alignment horizontal="center" vertical="center"/>
      <protection locked="0"/>
    </xf>
    <xf numFmtId="0" fontId="5" fillId="5" borderId="66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vertical="center"/>
    </xf>
    <xf numFmtId="0" fontId="0" fillId="5" borderId="0" xfId="0" applyFill="1" applyAlignment="1">
      <alignment horizontal="left" vertical="center" wrapText="1"/>
    </xf>
    <xf numFmtId="0" fontId="3" fillId="5" borderId="21" xfId="0" applyFont="1" applyFill="1" applyBorder="1" applyAlignment="1">
      <alignment horizontal="right" vertical="center"/>
    </xf>
    <xf numFmtId="0" fontId="0" fillId="5" borderId="52" xfId="0" applyFill="1" applyBorder="1" applyAlignment="1">
      <alignment horizontal="center" vertical="center" wrapText="1"/>
    </xf>
    <xf numFmtId="0" fontId="20" fillId="5" borderId="0" xfId="0" applyFont="1" applyFill="1" applyAlignment="1">
      <alignment vertical="center"/>
    </xf>
    <xf numFmtId="0" fontId="0" fillId="5" borderId="67" xfId="0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2" fontId="3" fillId="5" borderId="27" xfId="0" applyNumberFormat="1" applyFont="1" applyFill="1" applyBorder="1" applyAlignment="1">
      <alignment horizontal="center" vertical="center"/>
    </xf>
    <xf numFmtId="2" fontId="3" fillId="5" borderId="30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3" fillId="5" borderId="46" xfId="0" applyFont="1" applyFill="1" applyBorder="1" applyAlignment="1">
      <alignment horizontal="center" vertical="center"/>
    </xf>
    <xf numFmtId="2" fontId="3" fillId="5" borderId="49" xfId="0" applyNumberFormat="1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3" fontId="3" fillId="5" borderId="50" xfId="0" applyNumberFormat="1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2" fontId="5" fillId="9" borderId="20" xfId="0" applyNumberFormat="1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right" vertical="center"/>
    </xf>
    <xf numFmtId="0" fontId="5" fillId="9" borderId="21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vertical="center" wrapText="1"/>
    </xf>
    <xf numFmtId="0" fontId="0" fillId="5" borderId="49" xfId="0" applyFill="1" applyBorder="1" applyAlignment="1" applyProtection="1">
      <alignment horizontal="center" vertical="center"/>
      <protection locked="0"/>
    </xf>
    <xf numFmtId="168" fontId="0" fillId="5" borderId="50" xfId="0" applyNumberFormat="1" applyFill="1" applyBorder="1" applyAlignment="1" applyProtection="1">
      <alignment horizontal="center" vertical="center"/>
      <protection locked="0"/>
    </xf>
    <xf numFmtId="10" fontId="0" fillId="5" borderId="50" xfId="0" applyNumberFormat="1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horizontal="center" vertical="center"/>
      <protection locked="0"/>
    </xf>
    <xf numFmtId="0" fontId="0" fillId="5" borderId="61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3" fontId="0" fillId="5" borderId="14" xfId="0" applyNumberFormat="1" applyFill="1" applyBorder="1" applyAlignment="1" applyProtection="1">
      <alignment horizontal="center" vertical="center"/>
      <protection locked="0"/>
    </xf>
    <xf numFmtId="2" fontId="3" fillId="5" borderId="7" xfId="0" applyNumberFormat="1" applyFont="1" applyFill="1" applyBorder="1" applyAlignment="1">
      <alignment horizontal="center" vertical="center" wrapText="1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68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2" fontId="3" fillId="5" borderId="34" xfId="0" applyNumberFormat="1" applyFont="1" applyFill="1" applyBorder="1" applyAlignment="1">
      <alignment horizontal="center" vertical="center"/>
    </xf>
    <xf numFmtId="2" fontId="3" fillId="5" borderId="41" xfId="0" applyNumberFormat="1" applyFont="1" applyFill="1" applyBorder="1" applyAlignment="1">
      <alignment horizontal="center" vertical="center"/>
    </xf>
    <xf numFmtId="2" fontId="3" fillId="5" borderId="77" xfId="0" applyNumberFormat="1" applyFont="1" applyFill="1" applyBorder="1" applyAlignment="1">
      <alignment horizontal="center" vertical="center"/>
    </xf>
    <xf numFmtId="2" fontId="3" fillId="5" borderId="35" xfId="0" applyNumberFormat="1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 vertical="center" wrapText="1"/>
    </xf>
    <xf numFmtId="2" fontId="3" fillId="5" borderId="26" xfId="0" applyNumberFormat="1" applyFont="1" applyFill="1" applyBorder="1" applyAlignment="1" applyProtection="1">
      <alignment horizontal="center" vertical="center"/>
      <protection locked="0"/>
    </xf>
    <xf numFmtId="164" fontId="3" fillId="5" borderId="26" xfId="0" applyNumberFormat="1" applyFont="1" applyFill="1" applyBorder="1" applyAlignment="1" applyProtection="1">
      <alignment horizontal="center" vertical="center"/>
      <protection locked="0"/>
    </xf>
    <xf numFmtId="2" fontId="3" fillId="5" borderId="6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3" fontId="0" fillId="5" borderId="15" xfId="0" applyNumberFormat="1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top" wrapText="1"/>
    </xf>
    <xf numFmtId="164" fontId="3" fillId="5" borderId="37" xfId="0" applyNumberFormat="1" applyFont="1" applyFill="1" applyBorder="1" applyAlignment="1" applyProtection="1">
      <alignment horizontal="center" vertical="center"/>
      <protection locked="0"/>
    </xf>
    <xf numFmtId="164" fontId="3" fillId="5" borderId="38" xfId="0" applyNumberFormat="1" applyFont="1" applyFill="1" applyBorder="1" applyAlignment="1" applyProtection="1">
      <alignment horizontal="center" vertical="center"/>
      <protection locked="0"/>
    </xf>
    <xf numFmtId="2" fontId="3" fillId="5" borderId="31" xfId="0" applyNumberFormat="1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>
      <alignment horizontal="center" vertical="center"/>
    </xf>
    <xf numFmtId="0" fontId="0" fillId="10" borderId="2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7" xfId="0" applyFill="1" applyBorder="1" applyAlignment="1">
      <alignment horizontal="right"/>
    </xf>
    <xf numFmtId="0" fontId="0" fillId="10" borderId="8" xfId="0" applyFill="1" applyBorder="1"/>
    <xf numFmtId="0" fontId="0" fillId="10" borderId="9" xfId="0" applyFill="1" applyBorder="1"/>
    <xf numFmtId="0" fontId="0" fillId="10" borderId="6" xfId="0" applyFill="1" applyBorder="1"/>
    <xf numFmtId="0" fontId="0" fillId="10" borderId="3" xfId="0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167" fontId="0" fillId="10" borderId="3" xfId="0" applyNumberFormat="1" applyFill="1" applyBorder="1" applyAlignment="1">
      <alignment vertical="center"/>
    </xf>
    <xf numFmtId="2" fontId="3" fillId="10" borderId="21" xfId="0" applyNumberFormat="1" applyFont="1" applyFill="1" applyBorder="1" applyAlignment="1">
      <alignment horizontal="center" vertical="center"/>
    </xf>
    <xf numFmtId="2" fontId="3" fillId="10" borderId="21" xfId="0" applyNumberFormat="1" applyFont="1" applyFill="1" applyBorder="1" applyAlignment="1">
      <alignment vertical="center"/>
    </xf>
    <xf numFmtId="0" fontId="3" fillId="10" borderId="21" xfId="0" applyFont="1" applyFill="1" applyBorder="1" applyAlignment="1">
      <alignment vertical="center"/>
    </xf>
    <xf numFmtId="167" fontId="3" fillId="10" borderId="21" xfId="0" applyNumberFormat="1" applyFont="1" applyFill="1" applyBorder="1" applyAlignment="1">
      <alignment vertical="center"/>
    </xf>
    <xf numFmtId="166" fontId="0" fillId="10" borderId="3" xfId="0" applyNumberFormat="1" applyFill="1" applyBorder="1" applyAlignment="1">
      <alignment vertical="center"/>
    </xf>
    <xf numFmtId="0" fontId="3" fillId="10" borderId="10" xfId="0" applyFont="1" applyFill="1" applyBorder="1" applyAlignment="1" applyProtection="1">
      <alignment horizontal="center" vertical="center"/>
      <protection locked="0"/>
    </xf>
    <xf numFmtId="0" fontId="3" fillId="10" borderId="42" xfId="0" applyFont="1" applyFill="1" applyBorder="1" applyAlignment="1" applyProtection="1">
      <alignment horizontal="center" vertical="center"/>
      <protection locked="0"/>
    </xf>
    <xf numFmtId="166" fontId="0" fillId="10" borderId="8" xfId="0" applyNumberFormat="1" applyFill="1" applyBorder="1" applyAlignment="1">
      <alignment vertical="center"/>
    </xf>
    <xf numFmtId="164" fontId="0" fillId="10" borderId="5" xfId="0" applyNumberFormat="1" applyFill="1" applyBorder="1" applyAlignment="1">
      <alignment vertical="center"/>
    </xf>
    <xf numFmtId="164" fontId="0" fillId="10" borderId="6" xfId="0" applyNumberFormat="1" applyFill="1" applyBorder="1" applyAlignment="1">
      <alignment vertical="center"/>
    </xf>
    <xf numFmtId="2" fontId="0" fillId="10" borderId="3" xfId="0" applyNumberFormat="1" applyFill="1" applyBorder="1" applyAlignment="1">
      <alignment vertical="center"/>
    </xf>
    <xf numFmtId="0" fontId="3" fillId="10" borderId="21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2" fontId="0" fillId="10" borderId="8" xfId="0" applyNumberFormat="1" applyFill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/>
    </xf>
    <xf numFmtId="0" fontId="0" fillId="10" borderId="0" xfId="0" applyFill="1" applyAlignment="1">
      <alignment vertical="center"/>
    </xf>
    <xf numFmtId="0" fontId="0" fillId="10" borderId="3" xfId="0" applyFill="1" applyBorder="1" applyAlignment="1">
      <alignment horizontal="center" vertical="center"/>
    </xf>
    <xf numFmtId="2" fontId="3" fillId="10" borderId="21" xfId="0" applyNumberFormat="1" applyFont="1" applyFill="1" applyBorder="1" applyAlignment="1">
      <alignment horizontal="right" vertical="center"/>
    </xf>
    <xf numFmtId="0" fontId="3" fillId="10" borderId="21" xfId="0" applyFont="1" applyFill="1" applyBorder="1" applyAlignment="1">
      <alignment horizontal="right" vertical="center"/>
    </xf>
    <xf numFmtId="0" fontId="0" fillId="10" borderId="21" xfId="0" applyFill="1" applyBorder="1" applyAlignment="1">
      <alignment vertical="center"/>
    </xf>
    <xf numFmtId="0" fontId="3" fillId="10" borderId="48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right" vertical="center"/>
    </xf>
    <xf numFmtId="0" fontId="3" fillId="10" borderId="9" xfId="0" applyFont="1" applyFill="1" applyBorder="1" applyAlignment="1">
      <alignment horizontal="center" vertical="center"/>
    </xf>
    <xf numFmtId="167" fontId="3" fillId="10" borderId="21" xfId="0" applyNumberFormat="1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center" vertical="center"/>
    </xf>
    <xf numFmtId="0" fontId="22" fillId="5" borderId="0" xfId="0" applyFont="1" applyFill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13" fillId="5" borderId="63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5" borderId="44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3" fontId="13" fillId="5" borderId="69" xfId="0" applyNumberFormat="1" applyFont="1" applyFill="1" applyBorder="1" applyAlignment="1">
      <alignment horizontal="center" vertical="center"/>
    </xf>
    <xf numFmtId="3" fontId="13" fillId="5" borderId="4" xfId="0" applyNumberFormat="1" applyFont="1" applyFill="1" applyBorder="1" applyAlignment="1">
      <alignment horizontal="center" vertical="center"/>
    </xf>
    <xf numFmtId="3" fontId="13" fillId="5" borderId="66" xfId="0" applyNumberFormat="1" applyFont="1" applyFill="1" applyBorder="1" applyAlignment="1">
      <alignment horizontal="center" vertical="center"/>
    </xf>
    <xf numFmtId="3" fontId="13" fillId="5" borderId="6" xfId="0" applyNumberFormat="1" applyFont="1" applyFill="1" applyBorder="1" applyAlignment="1">
      <alignment horizontal="center" vertical="center"/>
    </xf>
    <xf numFmtId="3" fontId="13" fillId="5" borderId="22" xfId="0" applyNumberFormat="1" applyFont="1" applyFill="1" applyBorder="1" applyAlignment="1">
      <alignment horizontal="center" vertical="center"/>
    </xf>
    <xf numFmtId="3" fontId="13" fillId="5" borderId="9" xfId="0" applyNumberFormat="1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60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right" vertical="center"/>
    </xf>
    <xf numFmtId="0" fontId="0" fillId="5" borderId="39" xfId="0" applyFill="1" applyBorder="1" applyAlignment="1">
      <alignment horizontal="right" vertical="center"/>
    </xf>
    <xf numFmtId="0" fontId="0" fillId="5" borderId="32" xfId="0" applyFill="1" applyBorder="1" applyAlignment="1">
      <alignment horizontal="right" vertical="center"/>
    </xf>
    <xf numFmtId="0" fontId="0" fillId="5" borderId="46" xfId="0" applyFill="1" applyBorder="1" applyAlignment="1">
      <alignment horizontal="right" vertical="center"/>
    </xf>
    <xf numFmtId="0" fontId="0" fillId="5" borderId="29" xfId="0" applyFill="1" applyBorder="1" applyAlignment="1">
      <alignment horizontal="right" vertical="center"/>
    </xf>
    <xf numFmtId="0" fontId="0" fillId="5" borderId="40" xfId="0" applyFill="1" applyBorder="1" applyAlignment="1">
      <alignment horizontal="right" vertical="center"/>
    </xf>
    <xf numFmtId="0" fontId="13" fillId="5" borderId="62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2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0" fillId="5" borderId="69" xfId="0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67" fontId="3" fillId="5" borderId="60" xfId="0" applyNumberFormat="1" applyFont="1" applyFill="1" applyBorder="1" applyAlignment="1">
      <alignment horizontal="center" vertical="center" wrapText="1"/>
    </xf>
    <xf numFmtId="167" fontId="3" fillId="5" borderId="54" xfId="0" applyNumberFormat="1" applyFont="1" applyFill="1" applyBorder="1" applyAlignment="1">
      <alignment horizontal="center" vertical="center" wrapText="1"/>
    </xf>
    <xf numFmtId="167" fontId="3" fillId="5" borderId="17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69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166" fontId="3" fillId="5" borderId="67" xfId="0" quotePrefix="1" applyNumberFormat="1" applyFont="1" applyFill="1" applyBorder="1" applyAlignment="1">
      <alignment horizontal="center" vertical="center" wrapText="1"/>
    </xf>
    <xf numFmtId="166" fontId="3" fillId="5" borderId="52" xfId="0" quotePrefix="1" applyNumberFormat="1" applyFont="1" applyFill="1" applyBorder="1" applyAlignment="1">
      <alignment horizontal="center" vertical="center" wrapText="1"/>
    </xf>
    <xf numFmtId="166" fontId="3" fillId="5" borderId="71" xfId="0" quotePrefix="1" applyNumberFormat="1" applyFont="1" applyFill="1" applyBorder="1" applyAlignment="1">
      <alignment horizontal="center" vertical="center" wrapText="1"/>
    </xf>
    <xf numFmtId="166" fontId="3" fillId="5" borderId="17" xfId="0" quotePrefix="1" applyNumberFormat="1" applyFont="1" applyFill="1" applyBorder="1" applyAlignment="1">
      <alignment horizontal="center" vertical="center" wrapText="1"/>
    </xf>
    <xf numFmtId="166" fontId="3" fillId="5" borderId="72" xfId="0" quotePrefix="1" applyNumberFormat="1" applyFont="1" applyFill="1" applyBorder="1" applyAlignment="1">
      <alignment horizontal="center" vertical="center" wrapText="1"/>
    </xf>
    <xf numFmtId="166" fontId="3" fillId="5" borderId="18" xfId="0" quotePrefix="1" applyNumberFormat="1" applyFont="1" applyFill="1" applyBorder="1" applyAlignment="1">
      <alignment horizontal="center" vertical="center" wrapText="1"/>
    </xf>
    <xf numFmtId="0" fontId="0" fillId="5" borderId="67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right" vertical="center"/>
    </xf>
    <xf numFmtId="0" fontId="3" fillId="5" borderId="21" xfId="0" applyFont="1" applyFill="1" applyBorder="1" applyAlignment="1">
      <alignment horizontal="right" vertical="center"/>
    </xf>
    <xf numFmtId="0" fontId="3" fillId="5" borderId="19" xfId="0" applyFont="1" applyFill="1" applyBorder="1" applyAlignment="1">
      <alignment horizontal="right" vertical="center"/>
    </xf>
    <xf numFmtId="0" fontId="3" fillId="5" borderId="62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166" fontId="3" fillId="5" borderId="55" xfId="0" quotePrefix="1" applyNumberFormat="1" applyFont="1" applyFill="1" applyBorder="1" applyAlignment="1">
      <alignment horizontal="center" vertical="center" wrapText="1"/>
    </xf>
    <xf numFmtId="166" fontId="3" fillId="5" borderId="16" xfId="0" quotePrefix="1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right" vertical="center"/>
    </xf>
    <xf numFmtId="0" fontId="5" fillId="5" borderId="21" xfId="0" applyFont="1" applyFill="1" applyBorder="1" applyAlignment="1">
      <alignment horizontal="right" vertical="center"/>
    </xf>
    <xf numFmtId="0" fontId="5" fillId="5" borderId="19" xfId="0" applyFont="1" applyFill="1" applyBorder="1" applyAlignment="1">
      <alignment horizontal="right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0" fillId="5" borderId="62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center" vertical="center" wrapText="1"/>
    </xf>
    <xf numFmtId="166" fontId="5" fillId="5" borderId="28" xfId="0" applyNumberFormat="1" applyFont="1" applyFill="1" applyBorder="1" applyAlignment="1">
      <alignment horizontal="center" vertical="center" wrapText="1"/>
    </xf>
    <xf numFmtId="166" fontId="5" fillId="5" borderId="39" xfId="0" applyNumberFormat="1" applyFont="1" applyFill="1" applyBorder="1" applyAlignment="1">
      <alignment horizontal="center" vertical="center" wrapText="1"/>
    </xf>
    <xf numFmtId="166" fontId="5" fillId="5" borderId="24" xfId="0" applyNumberFormat="1" applyFont="1" applyFill="1" applyBorder="1" applyAlignment="1">
      <alignment horizontal="center" vertical="center" wrapText="1"/>
    </xf>
    <xf numFmtId="166" fontId="5" fillId="5" borderId="63" xfId="0" applyNumberFormat="1" applyFont="1" applyFill="1" applyBorder="1" applyAlignment="1">
      <alignment horizontal="center" vertical="center" wrapText="1"/>
    </xf>
    <xf numFmtId="166" fontId="5" fillId="5" borderId="18" xfId="0" applyNumberFormat="1" applyFont="1" applyFill="1" applyBorder="1" applyAlignment="1">
      <alignment horizontal="center" vertical="center" wrapText="1"/>
    </xf>
    <xf numFmtId="0" fontId="5" fillId="5" borderId="6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167" fontId="3" fillId="5" borderId="73" xfId="0" applyNumberFormat="1" applyFont="1" applyFill="1" applyBorder="1" applyAlignment="1">
      <alignment horizontal="center" vertical="center" wrapText="1"/>
    </xf>
    <xf numFmtId="167" fontId="3" fillId="5" borderId="74" xfId="0" applyNumberFormat="1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166" fontId="5" fillId="5" borderId="34" xfId="0" applyNumberFormat="1" applyFont="1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167" fontId="3" fillId="5" borderId="62" xfId="0" applyNumberFormat="1" applyFont="1" applyFill="1" applyBorder="1" applyAlignment="1">
      <alignment horizontal="center" vertical="center" wrapText="1"/>
    </xf>
    <xf numFmtId="167" fontId="3" fillId="5" borderId="52" xfId="0" applyNumberFormat="1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</cellXfs>
  <cellStyles count="14">
    <cellStyle name="Comma 2" xfId="1" xr:uid="{00000000-0005-0000-0000-000000000000}"/>
    <cellStyle name="Comma 2 2" xfId="10" xr:uid="{3EE99F7D-6272-495D-A981-59D7C2FBFA0A}"/>
    <cellStyle name="Comma 3" xfId="9" xr:uid="{00000000-0005-0000-0000-000001000000}"/>
    <cellStyle name="Comma 3 2" xfId="13" xr:uid="{3C948995-E906-4243-AE0E-6B7C8FBCB72F}"/>
    <cellStyle name="Hyperlink" xfId="2" builtinId="8"/>
    <cellStyle name="Normal" xfId="0" builtinId="0"/>
    <cellStyle name="Normal 14" xfId="3" xr:uid="{00000000-0005-0000-0000-000004000000}"/>
    <cellStyle name="Normal 2" xfId="4" xr:uid="{00000000-0005-0000-0000-000005000000}"/>
    <cellStyle name="Normal 3" xfId="5" xr:uid="{00000000-0005-0000-0000-000006000000}"/>
    <cellStyle name="Normal 4" xfId="6" xr:uid="{00000000-0005-0000-0000-000007000000}"/>
    <cellStyle name="Normal 4 2" xfId="11" xr:uid="{FED51799-6120-43AC-B142-EB2B31A09AFB}"/>
    <cellStyle name="Normal 5" xfId="8" xr:uid="{00000000-0005-0000-0000-000008000000}"/>
    <cellStyle name="Normal 5 2" xfId="12" xr:uid="{5165790A-7CC2-4FF2-8EDE-BEFC399121DE}"/>
    <cellStyle name="Normal_Import" xfId="7" xr:uid="{00000000-0005-0000-0000-000009000000}"/>
  </cellStyles>
  <dxfs count="88"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9999"/>
      <color rgb="FF878A15"/>
      <color rgb="FFEFF1A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charts'!$B$581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charts'!$C$581:$AR$581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8-4F7B-B460-854501955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9429504"/>
        <c:axId val="89431424"/>
      </c:barChart>
      <c:catAx>
        <c:axId val="8942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431424"/>
        <c:crosses val="autoZero"/>
        <c:auto val="1"/>
        <c:lblAlgn val="ctr"/>
        <c:lblOffset val="100"/>
        <c:noMultiLvlLbl val="0"/>
      </c:catAx>
      <c:valAx>
        <c:axId val="894314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429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charts'!$B$590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charts'!$C$590:$AR$590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0-4EB5-B879-BFCEC6F9A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814720"/>
        <c:axId val="112825088"/>
      </c:barChart>
      <c:catAx>
        <c:axId val="11281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25088"/>
        <c:crosses val="autoZero"/>
        <c:auto val="1"/>
        <c:lblAlgn val="ctr"/>
        <c:lblOffset val="100"/>
        <c:noMultiLvlLbl val="0"/>
      </c:catAx>
      <c:valAx>
        <c:axId val="112825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1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charts'!$B$591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charts'!$C$591:$AR$591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3-4DA7-A57B-462D2EB8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867584"/>
        <c:axId val="112869760"/>
      </c:barChart>
      <c:catAx>
        <c:axId val="11286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69760"/>
        <c:crosses val="autoZero"/>
        <c:auto val="1"/>
        <c:lblAlgn val="ctr"/>
        <c:lblOffset val="100"/>
        <c:noMultiLvlLbl val="0"/>
      </c:catAx>
      <c:valAx>
        <c:axId val="112869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6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charts'!$B$592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charts'!$C$592:$AR$592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F-4216-B162-D272655B7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912256"/>
        <c:axId val="112914432"/>
      </c:barChart>
      <c:catAx>
        <c:axId val="11291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14432"/>
        <c:crosses val="autoZero"/>
        <c:auto val="1"/>
        <c:lblAlgn val="ctr"/>
        <c:lblOffset val="100"/>
        <c:noMultiLvlLbl val="0"/>
      </c:catAx>
      <c:valAx>
        <c:axId val="112914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1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charts'!$B$593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charts'!$C$593:$AR$593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E-4CCD-B495-FDA74213A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948736"/>
        <c:axId val="112950656"/>
      </c:barChart>
      <c:catAx>
        <c:axId val="11294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50656"/>
        <c:crosses val="autoZero"/>
        <c:auto val="1"/>
        <c:lblAlgn val="ctr"/>
        <c:lblOffset val="100"/>
        <c:noMultiLvlLbl val="0"/>
      </c:catAx>
      <c:valAx>
        <c:axId val="112950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48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charts'!$B$594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charts'!$C$594:$AR$594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C-4C17-A64C-3D11DBB1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059328"/>
        <c:axId val="113061248"/>
      </c:barChart>
      <c:catAx>
        <c:axId val="11305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061248"/>
        <c:crosses val="autoZero"/>
        <c:auto val="1"/>
        <c:lblAlgn val="ctr"/>
        <c:lblOffset val="100"/>
        <c:noMultiLvlLbl val="0"/>
      </c:catAx>
      <c:valAx>
        <c:axId val="113061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059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charts'!$B$595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charts'!$C$595:$AR$595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1-4B5A-ADE6-ABF0F46F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113344"/>
        <c:axId val="113189248"/>
      </c:barChart>
      <c:catAx>
        <c:axId val="1131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189248"/>
        <c:crosses val="autoZero"/>
        <c:auto val="1"/>
        <c:lblAlgn val="ctr"/>
        <c:lblOffset val="100"/>
        <c:noMultiLvlLbl val="0"/>
      </c:catAx>
      <c:valAx>
        <c:axId val="113189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113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charts'!$B$596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charts'!$C$596:$AR$596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9-43EA-A114-28F76FE7A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223552"/>
        <c:axId val="113225728"/>
      </c:barChart>
      <c:catAx>
        <c:axId val="11322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225728"/>
        <c:crosses val="autoZero"/>
        <c:auto val="1"/>
        <c:lblAlgn val="ctr"/>
        <c:lblOffset val="100"/>
        <c:noMultiLvlLbl val="0"/>
      </c:catAx>
      <c:valAx>
        <c:axId val="113225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223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charts'!$B$597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charts'!$C$597:$AR$597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9-4C98-B171-F38DE9267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172864"/>
        <c:axId val="115174784"/>
      </c:barChart>
      <c:catAx>
        <c:axId val="11517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174784"/>
        <c:crosses val="autoZero"/>
        <c:auto val="1"/>
        <c:lblAlgn val="ctr"/>
        <c:lblOffset val="100"/>
        <c:noMultiLvlLbl val="0"/>
      </c:catAx>
      <c:valAx>
        <c:axId val="115174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172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charts'!$B$598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charts'!$C$598:$AR$598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A-4764-9B5B-23F756FC1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209344"/>
        <c:axId val="115211264"/>
      </c:barChart>
      <c:catAx>
        <c:axId val="11520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11264"/>
        <c:crosses val="autoZero"/>
        <c:auto val="1"/>
        <c:lblAlgn val="ctr"/>
        <c:lblOffset val="100"/>
        <c:noMultiLvlLbl val="0"/>
      </c:catAx>
      <c:valAx>
        <c:axId val="115211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09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charts'!$B$599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charts'!$C$599:$AR$599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F-4916-8C53-7FDFFF6CE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262208"/>
        <c:axId val="115264128"/>
      </c:barChart>
      <c:catAx>
        <c:axId val="11526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64128"/>
        <c:crosses val="autoZero"/>
        <c:auto val="1"/>
        <c:lblAlgn val="ctr"/>
        <c:lblOffset val="100"/>
        <c:noMultiLvlLbl val="0"/>
      </c:catAx>
      <c:valAx>
        <c:axId val="115264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62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charts'!$B$582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charts'!$C$582:$AR$582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B-4651-9689-0A9D1BADC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8859264"/>
        <c:axId val="106180992"/>
      </c:barChart>
      <c:catAx>
        <c:axId val="9885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180992"/>
        <c:crosses val="autoZero"/>
        <c:auto val="1"/>
        <c:lblAlgn val="ctr"/>
        <c:lblOffset val="100"/>
        <c:noMultiLvlLbl val="0"/>
      </c:catAx>
      <c:valAx>
        <c:axId val="106180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859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charts'!$B$600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charts'!$C$600:$AR$600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A-4EF7-AA82-E998AEAC3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310976"/>
        <c:axId val="115312896"/>
      </c:barChart>
      <c:catAx>
        <c:axId val="11531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12896"/>
        <c:crosses val="autoZero"/>
        <c:auto val="1"/>
        <c:lblAlgn val="ctr"/>
        <c:lblOffset val="100"/>
        <c:noMultiLvlLbl val="0"/>
      </c:catAx>
      <c:valAx>
        <c:axId val="1153128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10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charts'!$B$601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charts'!$C$601:$AR$601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9-4C3C-BBB0-F8E3D32D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343744"/>
        <c:axId val="115345664"/>
      </c:barChart>
      <c:catAx>
        <c:axId val="11534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45664"/>
        <c:crosses val="autoZero"/>
        <c:auto val="1"/>
        <c:lblAlgn val="ctr"/>
        <c:lblOffset val="100"/>
        <c:noMultiLvlLbl val="0"/>
      </c:catAx>
      <c:valAx>
        <c:axId val="115345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43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charts'!$B$602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charts'!$C$602:$AR$602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E-4554-9439-179F8FC90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375488"/>
        <c:axId val="115385856"/>
      </c:barChart>
      <c:catAx>
        <c:axId val="11537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85856"/>
        <c:crosses val="autoZero"/>
        <c:auto val="1"/>
        <c:lblAlgn val="ctr"/>
        <c:lblOffset val="100"/>
        <c:noMultiLvlLbl val="0"/>
      </c:catAx>
      <c:valAx>
        <c:axId val="115385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75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charts'!$B$603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charts'!$C$603:$AR$603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E-4D21-891F-DE2735DA4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497984"/>
        <c:axId val="115504256"/>
      </c:barChart>
      <c:catAx>
        <c:axId val="11549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504256"/>
        <c:crosses val="autoZero"/>
        <c:auto val="1"/>
        <c:lblAlgn val="ctr"/>
        <c:lblOffset val="100"/>
        <c:noMultiLvlLbl val="0"/>
      </c:catAx>
      <c:valAx>
        <c:axId val="115504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4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charts'!$B$604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charts'!$C$604:$AR$604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3-4582-8E83-1C4EE4BBC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526272"/>
        <c:axId val="109581056"/>
      </c:barChart>
      <c:catAx>
        <c:axId val="11552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581056"/>
        <c:crosses val="autoZero"/>
        <c:auto val="1"/>
        <c:lblAlgn val="ctr"/>
        <c:lblOffset val="100"/>
        <c:noMultiLvlLbl val="0"/>
      </c:catAx>
      <c:valAx>
        <c:axId val="109581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526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charts'!$B$605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charts'!$C$605:$AR$605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58-49E2-A77B-A295C566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627264"/>
        <c:axId val="109629440"/>
      </c:barChart>
      <c:catAx>
        <c:axId val="10962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29440"/>
        <c:crosses val="autoZero"/>
        <c:auto val="1"/>
        <c:lblAlgn val="ctr"/>
        <c:lblOffset val="100"/>
        <c:noMultiLvlLbl val="0"/>
      </c:catAx>
      <c:valAx>
        <c:axId val="109629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27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charts'!$B$606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charts'!$C$606:$AR$606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6-4884-B098-96C9D492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721088"/>
        <c:axId val="109723008"/>
      </c:barChart>
      <c:catAx>
        <c:axId val="10972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723008"/>
        <c:crosses val="autoZero"/>
        <c:auto val="1"/>
        <c:lblAlgn val="ctr"/>
        <c:lblOffset val="100"/>
        <c:noMultiLvlLbl val="0"/>
      </c:catAx>
      <c:valAx>
        <c:axId val="109723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721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charts'!$B$607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charts'!$C$607:$AR$607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6-48AA-9C0A-4F3B4DC5E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642880"/>
        <c:axId val="109644800"/>
      </c:barChart>
      <c:catAx>
        <c:axId val="10964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44800"/>
        <c:crosses val="autoZero"/>
        <c:auto val="1"/>
        <c:lblAlgn val="ctr"/>
        <c:lblOffset val="100"/>
        <c:noMultiLvlLbl val="0"/>
      </c:catAx>
      <c:valAx>
        <c:axId val="109644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42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charts'!$B$608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charts'!$C$608:$AR$608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7-4A49-ADD8-9F3324653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687552"/>
        <c:axId val="109689472"/>
      </c:barChart>
      <c:catAx>
        <c:axId val="10968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89472"/>
        <c:crosses val="autoZero"/>
        <c:auto val="1"/>
        <c:lblAlgn val="ctr"/>
        <c:lblOffset val="100"/>
        <c:noMultiLvlLbl val="0"/>
      </c:catAx>
      <c:valAx>
        <c:axId val="109689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87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charts'!$B$609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charts'!$C$609:$AR$609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7-481A-B3E8-07601FFC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805952"/>
        <c:axId val="109807872"/>
      </c:barChart>
      <c:catAx>
        <c:axId val="10980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07872"/>
        <c:crosses val="autoZero"/>
        <c:auto val="1"/>
        <c:lblAlgn val="ctr"/>
        <c:lblOffset val="100"/>
        <c:noMultiLvlLbl val="0"/>
      </c:catAx>
      <c:valAx>
        <c:axId val="109807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05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charts'!$B$583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charts'!$C$583:$AR$583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B-4EE3-B028-E9823A9B5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6215296"/>
        <c:axId val="106221568"/>
      </c:barChart>
      <c:catAx>
        <c:axId val="10621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21568"/>
        <c:crosses val="autoZero"/>
        <c:auto val="1"/>
        <c:lblAlgn val="ctr"/>
        <c:lblOffset val="100"/>
        <c:noMultiLvlLbl val="0"/>
      </c:catAx>
      <c:valAx>
        <c:axId val="106221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15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charts'!$B$610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charts'!$C$610:$AR$610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C-431D-80FC-4FC382F84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6924416"/>
        <c:axId val="116926336"/>
      </c:barChart>
      <c:catAx>
        <c:axId val="1169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926336"/>
        <c:crosses val="autoZero"/>
        <c:auto val="1"/>
        <c:lblAlgn val="ctr"/>
        <c:lblOffset val="100"/>
        <c:noMultiLvlLbl val="0"/>
      </c:catAx>
      <c:valAx>
        <c:axId val="116926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924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charts'!$AV$581</c:f>
              <c:strCache>
                <c:ptCount val="1"/>
                <c:pt idx="0">
                  <c:v>Area 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charts'!$AW$581:$CL$581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C-40C4-8E31-EB6D8875F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6956544"/>
        <c:axId val="116975104"/>
      </c:barChart>
      <c:catAx>
        <c:axId val="11695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975104"/>
        <c:crosses val="autoZero"/>
        <c:auto val="1"/>
        <c:lblAlgn val="ctr"/>
        <c:lblOffset val="100"/>
        <c:noMultiLvlLbl val="0"/>
      </c:catAx>
      <c:valAx>
        <c:axId val="116975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6956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charts'!$AV$582</c:f>
              <c:strCache>
                <c:ptCount val="1"/>
                <c:pt idx="0">
                  <c:v>Area ii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charts'!$AW$582:$CL$582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B-42BE-9CB7-B4A42A08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071680"/>
        <c:axId val="118073600"/>
      </c:barChart>
      <c:catAx>
        <c:axId val="11807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073600"/>
        <c:crosses val="autoZero"/>
        <c:auto val="1"/>
        <c:lblAlgn val="ctr"/>
        <c:lblOffset val="100"/>
        <c:noMultiLvlLbl val="0"/>
      </c:catAx>
      <c:valAx>
        <c:axId val="11807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071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charts'!$AV$583</c:f>
              <c:strCache>
                <c:ptCount val="1"/>
                <c:pt idx="0">
                  <c:v>Area iii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charts'!$AW$583:$CL$583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8-4F88-A511-1865D1552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121600"/>
        <c:axId val="118123520"/>
      </c:barChart>
      <c:catAx>
        <c:axId val="11812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123520"/>
        <c:crosses val="autoZero"/>
        <c:auto val="1"/>
        <c:lblAlgn val="ctr"/>
        <c:lblOffset val="100"/>
        <c:noMultiLvlLbl val="0"/>
      </c:catAx>
      <c:valAx>
        <c:axId val="118123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12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charts'!$AV$584</c:f>
              <c:strCache>
                <c:ptCount val="1"/>
                <c:pt idx="0">
                  <c:v>Area iv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charts'!$AW$584:$CL$584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B-4BFA-BDBA-4B7E79E51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187904"/>
        <c:axId val="118190080"/>
      </c:barChart>
      <c:catAx>
        <c:axId val="118187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190080"/>
        <c:crosses val="autoZero"/>
        <c:auto val="1"/>
        <c:lblAlgn val="ctr"/>
        <c:lblOffset val="100"/>
        <c:noMultiLvlLbl val="0"/>
      </c:catAx>
      <c:valAx>
        <c:axId val="118190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187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charts'!$AV$585</c:f>
              <c:strCache>
                <c:ptCount val="1"/>
                <c:pt idx="0">
                  <c:v>Area v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charts'!$AW$585:$CL$585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B-4E1D-8A12-D5F40147A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364800"/>
        <c:axId val="118375168"/>
      </c:barChart>
      <c:catAx>
        <c:axId val="11836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375168"/>
        <c:crosses val="autoZero"/>
        <c:auto val="1"/>
        <c:lblAlgn val="ctr"/>
        <c:lblOffset val="100"/>
        <c:noMultiLvlLbl val="0"/>
      </c:catAx>
      <c:valAx>
        <c:axId val="118375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364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charts'!$AV$586</c:f>
              <c:strCache>
                <c:ptCount val="1"/>
                <c:pt idx="0">
                  <c:v>Area vi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charts'!$AW$586:$CL$586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3-49AC-AD26-4805E1E43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410624"/>
        <c:axId val="118420992"/>
      </c:barChart>
      <c:catAx>
        <c:axId val="11841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420992"/>
        <c:crosses val="autoZero"/>
        <c:auto val="1"/>
        <c:lblAlgn val="ctr"/>
        <c:lblOffset val="100"/>
        <c:noMultiLvlLbl val="0"/>
      </c:catAx>
      <c:valAx>
        <c:axId val="118420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410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charts'!$B$584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charts'!$C$584:$AR$584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2-468E-82AA-DDCC319B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880832"/>
        <c:axId val="109882752"/>
      </c:barChart>
      <c:catAx>
        <c:axId val="10988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82752"/>
        <c:crosses val="autoZero"/>
        <c:auto val="1"/>
        <c:lblAlgn val="ctr"/>
        <c:lblOffset val="100"/>
        <c:noMultiLvlLbl val="0"/>
      </c:catAx>
      <c:valAx>
        <c:axId val="109882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8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charts'!$B$585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charts'!$C$585:$AR$585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5-44EB-9E8F-A1AFC45C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0180992"/>
        <c:axId val="110183168"/>
      </c:barChart>
      <c:catAx>
        <c:axId val="11018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183168"/>
        <c:crosses val="autoZero"/>
        <c:auto val="1"/>
        <c:lblAlgn val="ctr"/>
        <c:lblOffset val="100"/>
        <c:noMultiLvlLbl val="0"/>
      </c:catAx>
      <c:valAx>
        <c:axId val="110183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180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charts'!$B$586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charts'!$C$586:$AR$586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2-48FB-B13D-9E5C11DD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0207744"/>
        <c:axId val="110209664"/>
      </c:barChart>
      <c:catAx>
        <c:axId val="11020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209664"/>
        <c:crosses val="autoZero"/>
        <c:auto val="1"/>
        <c:lblAlgn val="ctr"/>
        <c:lblOffset val="100"/>
        <c:noMultiLvlLbl val="0"/>
      </c:catAx>
      <c:valAx>
        <c:axId val="110209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207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charts'!$B$587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charts'!$C$587:$AR$587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E-4F0F-A09F-3DD36F18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1321472"/>
        <c:axId val="111323392"/>
      </c:barChart>
      <c:catAx>
        <c:axId val="1113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323392"/>
        <c:crosses val="autoZero"/>
        <c:auto val="1"/>
        <c:lblAlgn val="ctr"/>
        <c:lblOffset val="100"/>
        <c:noMultiLvlLbl val="0"/>
      </c:catAx>
      <c:valAx>
        <c:axId val="111323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321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charts'!$B$588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charts'!$C$588:$AR$588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3-48FA-AEFE-F107FD680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729472"/>
        <c:axId val="112735744"/>
      </c:barChart>
      <c:catAx>
        <c:axId val="112729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35744"/>
        <c:crosses val="autoZero"/>
        <c:auto val="1"/>
        <c:lblAlgn val="ctr"/>
        <c:lblOffset val="100"/>
        <c:noMultiLvlLbl val="0"/>
      </c:catAx>
      <c:valAx>
        <c:axId val="112735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2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charts'!$B$589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charts'!$C$589:$AR$589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1-4A17-B1B6-33709FCDF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765952"/>
        <c:axId val="112788608"/>
      </c:barChart>
      <c:catAx>
        <c:axId val="11276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88608"/>
        <c:crosses val="autoZero"/>
        <c:auto val="1"/>
        <c:lblAlgn val="ctr"/>
        <c:lblOffset val="100"/>
        <c:noMultiLvlLbl val="0"/>
      </c:catAx>
      <c:valAx>
        <c:axId val="1127886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65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190498</xdr:colOff>
      <xdr:row>3</xdr:row>
      <xdr:rowOff>204108</xdr:rowOff>
    </xdr:from>
    <xdr:to>
      <xdr:col>10</xdr:col>
      <xdr:colOff>231321</xdr:colOff>
      <xdr:row>22</xdr:row>
      <xdr:rowOff>27214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204106</xdr:colOff>
      <xdr:row>22</xdr:row>
      <xdr:rowOff>231322</xdr:rowOff>
    </xdr:from>
    <xdr:to>
      <xdr:col>10</xdr:col>
      <xdr:colOff>244929</xdr:colOff>
      <xdr:row>41</xdr:row>
      <xdr:rowOff>54429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217714</xdr:colOff>
      <xdr:row>41</xdr:row>
      <xdr:rowOff>231322</xdr:rowOff>
    </xdr:from>
    <xdr:to>
      <xdr:col>10</xdr:col>
      <xdr:colOff>258537</xdr:colOff>
      <xdr:row>60</xdr:row>
      <xdr:rowOff>54428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61</xdr:row>
      <xdr:rowOff>13607</xdr:rowOff>
    </xdr:from>
    <xdr:to>
      <xdr:col>10</xdr:col>
      <xdr:colOff>231323</xdr:colOff>
      <xdr:row>79</xdr:row>
      <xdr:rowOff>81642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163286</xdr:colOff>
      <xdr:row>80</xdr:row>
      <xdr:rowOff>54428</xdr:rowOff>
    </xdr:from>
    <xdr:to>
      <xdr:col>10</xdr:col>
      <xdr:colOff>204109</xdr:colOff>
      <xdr:row>98</xdr:row>
      <xdr:rowOff>122463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163286</xdr:colOff>
      <xdr:row>99</xdr:row>
      <xdr:rowOff>68035</xdr:rowOff>
    </xdr:from>
    <xdr:to>
      <xdr:col>10</xdr:col>
      <xdr:colOff>204109</xdr:colOff>
      <xdr:row>117</xdr:row>
      <xdr:rowOff>136070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149678</xdr:colOff>
      <xdr:row>118</xdr:row>
      <xdr:rowOff>68036</xdr:rowOff>
    </xdr:from>
    <xdr:to>
      <xdr:col>10</xdr:col>
      <xdr:colOff>190501</xdr:colOff>
      <xdr:row>136</xdr:row>
      <xdr:rowOff>136070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136071</xdr:colOff>
      <xdr:row>137</xdr:row>
      <xdr:rowOff>27214</xdr:rowOff>
    </xdr:from>
    <xdr:to>
      <xdr:col>10</xdr:col>
      <xdr:colOff>176894</xdr:colOff>
      <xdr:row>155</xdr:row>
      <xdr:rowOff>95248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149679</xdr:colOff>
      <xdr:row>156</xdr:row>
      <xdr:rowOff>40821</xdr:rowOff>
    </xdr:from>
    <xdr:to>
      <xdr:col>10</xdr:col>
      <xdr:colOff>190502</xdr:colOff>
      <xdr:row>174</xdr:row>
      <xdr:rowOff>108856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149679</xdr:colOff>
      <xdr:row>175</xdr:row>
      <xdr:rowOff>27214</xdr:rowOff>
    </xdr:from>
    <xdr:to>
      <xdr:col>10</xdr:col>
      <xdr:colOff>190502</xdr:colOff>
      <xdr:row>193</xdr:row>
      <xdr:rowOff>95249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122464</xdr:colOff>
      <xdr:row>194</xdr:row>
      <xdr:rowOff>40821</xdr:rowOff>
    </xdr:from>
    <xdr:to>
      <xdr:col>10</xdr:col>
      <xdr:colOff>163287</xdr:colOff>
      <xdr:row>212</xdr:row>
      <xdr:rowOff>108856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108857</xdr:colOff>
      <xdr:row>213</xdr:row>
      <xdr:rowOff>40821</xdr:rowOff>
    </xdr:from>
    <xdr:to>
      <xdr:col>10</xdr:col>
      <xdr:colOff>149680</xdr:colOff>
      <xdr:row>231</xdr:row>
      <xdr:rowOff>108856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136071</xdr:colOff>
      <xdr:row>232</xdr:row>
      <xdr:rowOff>13607</xdr:rowOff>
    </xdr:from>
    <xdr:to>
      <xdr:col>10</xdr:col>
      <xdr:colOff>176894</xdr:colOff>
      <xdr:row>250</xdr:row>
      <xdr:rowOff>81642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136071</xdr:colOff>
      <xdr:row>251</xdr:row>
      <xdr:rowOff>13607</xdr:rowOff>
    </xdr:from>
    <xdr:to>
      <xdr:col>10</xdr:col>
      <xdr:colOff>176894</xdr:colOff>
      <xdr:row>269</xdr:row>
      <xdr:rowOff>81641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136071</xdr:colOff>
      <xdr:row>270</xdr:row>
      <xdr:rowOff>0</xdr:rowOff>
    </xdr:from>
    <xdr:to>
      <xdr:col>10</xdr:col>
      <xdr:colOff>176894</xdr:colOff>
      <xdr:row>288</xdr:row>
      <xdr:rowOff>68034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122464</xdr:colOff>
      <xdr:row>289</xdr:row>
      <xdr:rowOff>1</xdr:rowOff>
    </xdr:from>
    <xdr:to>
      <xdr:col>10</xdr:col>
      <xdr:colOff>163287</xdr:colOff>
      <xdr:row>307</xdr:row>
      <xdr:rowOff>68036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108857</xdr:colOff>
      <xdr:row>308</xdr:row>
      <xdr:rowOff>0</xdr:rowOff>
    </xdr:from>
    <xdr:to>
      <xdr:col>10</xdr:col>
      <xdr:colOff>149680</xdr:colOff>
      <xdr:row>326</xdr:row>
      <xdr:rowOff>68035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108857</xdr:colOff>
      <xdr:row>327</xdr:row>
      <xdr:rowOff>40821</xdr:rowOff>
    </xdr:from>
    <xdr:to>
      <xdr:col>10</xdr:col>
      <xdr:colOff>149680</xdr:colOff>
      <xdr:row>345</xdr:row>
      <xdr:rowOff>108856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95250</xdr:colOff>
      <xdr:row>346</xdr:row>
      <xdr:rowOff>40821</xdr:rowOff>
    </xdr:from>
    <xdr:to>
      <xdr:col>10</xdr:col>
      <xdr:colOff>136073</xdr:colOff>
      <xdr:row>364</xdr:row>
      <xdr:rowOff>108856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365</xdr:row>
      <xdr:rowOff>54429</xdr:rowOff>
    </xdr:from>
    <xdr:to>
      <xdr:col>10</xdr:col>
      <xdr:colOff>136073</xdr:colOff>
      <xdr:row>383</xdr:row>
      <xdr:rowOff>122464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95250</xdr:colOff>
      <xdr:row>384</xdr:row>
      <xdr:rowOff>95250</xdr:rowOff>
    </xdr:from>
    <xdr:to>
      <xdr:col>10</xdr:col>
      <xdr:colOff>136073</xdr:colOff>
      <xdr:row>402</xdr:row>
      <xdr:rowOff>163284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81643</xdr:colOff>
      <xdr:row>403</xdr:row>
      <xdr:rowOff>95250</xdr:rowOff>
    </xdr:from>
    <xdr:to>
      <xdr:col>10</xdr:col>
      <xdr:colOff>122466</xdr:colOff>
      <xdr:row>421</xdr:row>
      <xdr:rowOff>163284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122464</xdr:colOff>
      <xdr:row>422</xdr:row>
      <xdr:rowOff>68036</xdr:rowOff>
    </xdr:from>
    <xdr:to>
      <xdr:col>10</xdr:col>
      <xdr:colOff>163287</xdr:colOff>
      <xdr:row>440</xdr:row>
      <xdr:rowOff>136071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136072</xdr:colOff>
      <xdr:row>441</xdr:row>
      <xdr:rowOff>149679</xdr:rowOff>
    </xdr:from>
    <xdr:to>
      <xdr:col>10</xdr:col>
      <xdr:colOff>176895</xdr:colOff>
      <xdr:row>459</xdr:row>
      <xdr:rowOff>217714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136072</xdr:colOff>
      <xdr:row>460</xdr:row>
      <xdr:rowOff>176893</xdr:rowOff>
    </xdr:from>
    <xdr:to>
      <xdr:col>10</xdr:col>
      <xdr:colOff>176895</xdr:colOff>
      <xdr:row>479</xdr:row>
      <xdr:rowOff>-1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136071</xdr:colOff>
      <xdr:row>479</xdr:row>
      <xdr:rowOff>217714</xdr:rowOff>
    </xdr:from>
    <xdr:to>
      <xdr:col>10</xdr:col>
      <xdr:colOff>176894</xdr:colOff>
      <xdr:row>498</xdr:row>
      <xdr:rowOff>40820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136072</xdr:colOff>
      <xdr:row>499</xdr:row>
      <xdr:rowOff>0</xdr:rowOff>
    </xdr:from>
    <xdr:to>
      <xdr:col>10</xdr:col>
      <xdr:colOff>176895</xdr:colOff>
      <xdr:row>517</xdr:row>
      <xdr:rowOff>68035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176893</xdr:colOff>
      <xdr:row>518</xdr:row>
      <xdr:rowOff>27214</xdr:rowOff>
    </xdr:from>
    <xdr:to>
      <xdr:col>10</xdr:col>
      <xdr:colOff>217716</xdr:colOff>
      <xdr:row>536</xdr:row>
      <xdr:rowOff>95249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204107</xdr:colOff>
      <xdr:row>537</xdr:row>
      <xdr:rowOff>68035</xdr:rowOff>
    </xdr:from>
    <xdr:to>
      <xdr:col>10</xdr:col>
      <xdr:colOff>244930</xdr:colOff>
      <xdr:row>555</xdr:row>
      <xdr:rowOff>136070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204107</xdr:colOff>
      <xdr:row>556</xdr:row>
      <xdr:rowOff>95250</xdr:rowOff>
    </xdr:from>
    <xdr:to>
      <xdr:col>10</xdr:col>
      <xdr:colOff>244930</xdr:colOff>
      <xdr:row>574</xdr:row>
      <xdr:rowOff>163285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10</xdr:col>
      <xdr:colOff>666751</xdr:colOff>
      <xdr:row>3</xdr:row>
      <xdr:rowOff>204108</xdr:rowOff>
    </xdr:from>
    <xdr:to>
      <xdr:col>19</xdr:col>
      <xdr:colOff>707574</xdr:colOff>
      <xdr:row>22</xdr:row>
      <xdr:rowOff>27214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680358</xdr:colOff>
      <xdr:row>22</xdr:row>
      <xdr:rowOff>231320</xdr:rowOff>
    </xdr:from>
    <xdr:to>
      <xdr:col>19</xdr:col>
      <xdr:colOff>721181</xdr:colOff>
      <xdr:row>41</xdr:row>
      <xdr:rowOff>54427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</xdr:col>
      <xdr:colOff>666750</xdr:colOff>
      <xdr:row>42</xdr:row>
      <xdr:rowOff>0</xdr:rowOff>
    </xdr:from>
    <xdr:to>
      <xdr:col>19</xdr:col>
      <xdr:colOff>707573</xdr:colOff>
      <xdr:row>60</xdr:row>
      <xdr:rowOff>68035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10</xdr:col>
      <xdr:colOff>680357</xdr:colOff>
      <xdr:row>61</xdr:row>
      <xdr:rowOff>40822</xdr:rowOff>
    </xdr:from>
    <xdr:to>
      <xdr:col>19</xdr:col>
      <xdr:colOff>721180</xdr:colOff>
      <xdr:row>79</xdr:row>
      <xdr:rowOff>108857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10</xdr:col>
      <xdr:colOff>680357</xdr:colOff>
      <xdr:row>80</xdr:row>
      <xdr:rowOff>108857</xdr:rowOff>
    </xdr:from>
    <xdr:to>
      <xdr:col>19</xdr:col>
      <xdr:colOff>721180</xdr:colOff>
      <xdr:row>98</xdr:row>
      <xdr:rowOff>176892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693964</xdr:colOff>
      <xdr:row>99</xdr:row>
      <xdr:rowOff>68035</xdr:rowOff>
    </xdr:from>
    <xdr:to>
      <xdr:col>19</xdr:col>
      <xdr:colOff>734787</xdr:colOff>
      <xdr:row>117</xdr:row>
      <xdr:rowOff>136070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2:S778"/>
  <sheetViews>
    <sheetView zoomScale="70" zoomScaleNormal="70" workbookViewId="0">
      <selection activeCell="D38" sqref="D38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18.765625" style="3" customWidth="1"/>
    <col min="4" max="4" width="26.84375" style="3" customWidth="1"/>
    <col min="5" max="5" width="31.4609375" style="3" customWidth="1"/>
    <col min="6" max="6" width="4" style="3" customWidth="1"/>
    <col min="7" max="7" width="17.69140625" style="3" customWidth="1"/>
    <col min="8" max="8" width="3.3046875" style="3" customWidth="1"/>
    <col min="9" max="9" width="12" style="3" customWidth="1"/>
    <col min="10" max="10" width="3.07421875" style="1" customWidth="1"/>
    <col min="11" max="11" width="23.3046875" style="1" customWidth="1"/>
    <col min="12" max="12" width="17.4609375" style="1" customWidth="1"/>
    <col min="13" max="13" width="28.84375" style="1" customWidth="1"/>
    <col min="14" max="14" width="25.07421875" style="1" bestFit="1" customWidth="1"/>
    <col min="15" max="15" width="24.69140625" style="1" customWidth="1"/>
    <col min="16" max="17" width="17.4609375" style="1" customWidth="1"/>
    <col min="18" max="18" width="3" style="1" customWidth="1"/>
    <col min="19" max="16384" width="8.84375" style="1"/>
  </cols>
  <sheetData>
    <row r="2" spans="1:18" ht="23" x14ac:dyDescent="0.35">
      <c r="B2" s="18"/>
      <c r="C2" s="429" t="s">
        <v>420</v>
      </c>
      <c r="E2" s="1"/>
      <c r="F2" s="1"/>
      <c r="G2" s="1"/>
      <c r="H2" s="1"/>
      <c r="I2" s="1"/>
    </row>
    <row r="3" spans="1:18" ht="23" x14ac:dyDescent="0.35">
      <c r="B3" s="18"/>
      <c r="E3" s="1"/>
      <c r="F3" s="1"/>
      <c r="G3" s="1"/>
      <c r="H3" s="1"/>
      <c r="I3" s="1"/>
    </row>
    <row r="4" spans="1:18" ht="18.5" thickBot="1" x14ac:dyDescent="0.4">
      <c r="B4" s="4" t="s">
        <v>413</v>
      </c>
      <c r="C4"/>
      <c r="D4"/>
      <c r="E4" s="1"/>
      <c r="F4" s="1"/>
      <c r="G4" s="1"/>
      <c r="H4" s="1"/>
      <c r="I4" s="1"/>
      <c r="J4" s="4" t="s">
        <v>1</v>
      </c>
      <c r="K4" s="3"/>
      <c r="L4" s="3"/>
      <c r="M4" s="3"/>
      <c r="N4" s="3"/>
      <c r="O4" s="3"/>
      <c r="P4" s="3"/>
      <c r="Q4" s="3"/>
      <c r="R4" s="3"/>
    </row>
    <row r="5" spans="1:18" s="35" customFormat="1" ht="20.149999999999999" customHeight="1" thickBot="1" x14ac:dyDescent="0.4">
      <c r="B5" s="455" t="s">
        <v>414</v>
      </c>
      <c r="C5" s="455"/>
      <c r="D5" s="455"/>
      <c r="E5" s="455"/>
      <c r="F5" s="455"/>
      <c r="G5" s="455"/>
      <c r="H5" s="455"/>
      <c r="I5" s="455"/>
      <c r="J5" s="385"/>
      <c r="K5" s="386"/>
      <c r="L5" s="386"/>
      <c r="M5" s="386"/>
      <c r="N5" s="386"/>
      <c r="O5" s="386"/>
      <c r="P5" s="386"/>
      <c r="Q5" s="386"/>
      <c r="R5" s="387"/>
    </row>
    <row r="6" spans="1:18" s="35" customFormat="1" ht="20.149999999999999" customHeight="1" x14ac:dyDescent="0.35">
      <c r="C6" s="1" t="s">
        <v>415</v>
      </c>
      <c r="D6" s="1"/>
      <c r="E6" s="1"/>
      <c r="F6" s="1"/>
      <c r="G6" s="1"/>
      <c r="H6" s="1"/>
      <c r="I6" s="1"/>
      <c r="J6" s="388"/>
      <c r="K6" s="433" t="s">
        <v>427</v>
      </c>
      <c r="L6" s="453" t="s">
        <v>428</v>
      </c>
      <c r="M6" s="435" t="s">
        <v>429</v>
      </c>
      <c r="N6" s="436"/>
      <c r="O6" s="445" t="s">
        <v>430</v>
      </c>
      <c r="P6" s="445" t="s">
        <v>431</v>
      </c>
      <c r="Q6" s="431" t="s">
        <v>432</v>
      </c>
      <c r="R6" s="392"/>
    </row>
    <row r="7" spans="1:18" s="35" customFormat="1" ht="20.149999999999999" customHeight="1" thickBot="1" x14ac:dyDescent="0.4">
      <c r="B7" s="35" t="s">
        <v>416</v>
      </c>
      <c r="J7" s="388"/>
      <c r="K7" s="434"/>
      <c r="L7" s="454"/>
      <c r="M7" s="158" t="s">
        <v>433</v>
      </c>
      <c r="N7" s="158" t="s">
        <v>434</v>
      </c>
      <c r="O7" s="446"/>
      <c r="P7" s="446"/>
      <c r="Q7" s="432"/>
      <c r="R7" s="392"/>
    </row>
    <row r="8" spans="1:18" s="35" customFormat="1" ht="20.149999999999999" customHeight="1" x14ac:dyDescent="0.35">
      <c r="B8" s="35" t="s">
        <v>417</v>
      </c>
      <c r="J8" s="388"/>
      <c r="K8" s="192"/>
      <c r="L8" s="358"/>
      <c r="M8" s="301"/>
      <c r="N8" s="301"/>
      <c r="O8" s="146"/>
      <c r="P8" s="146"/>
      <c r="Q8" s="354"/>
      <c r="R8" s="392"/>
    </row>
    <row r="9" spans="1:18" s="35" customFormat="1" ht="20.149999999999999" customHeight="1" x14ac:dyDescent="0.35">
      <c r="B9" s="35" t="s">
        <v>418</v>
      </c>
      <c r="J9" s="388"/>
      <c r="K9" s="193"/>
      <c r="L9" s="359"/>
      <c r="M9" s="302"/>
      <c r="N9" s="302"/>
      <c r="O9" s="147"/>
      <c r="P9" s="147"/>
      <c r="Q9" s="355"/>
      <c r="R9" s="392"/>
    </row>
    <row r="10" spans="1:18" s="35" customFormat="1" ht="20.149999999999999" customHeight="1" x14ac:dyDescent="0.35">
      <c r="B10" s="35" t="s">
        <v>419</v>
      </c>
      <c r="J10" s="388"/>
      <c r="K10" s="193"/>
      <c r="L10" s="359"/>
      <c r="M10" s="302"/>
      <c r="N10" s="302"/>
      <c r="O10" s="147"/>
      <c r="P10" s="147"/>
      <c r="Q10" s="355"/>
      <c r="R10" s="392"/>
    </row>
    <row r="11" spans="1:18" s="35" customFormat="1" ht="20.149999999999999" customHeight="1" x14ac:dyDescent="0.35">
      <c r="J11" s="388"/>
      <c r="K11" s="193"/>
      <c r="L11" s="359"/>
      <c r="M11" s="302"/>
      <c r="N11" s="302"/>
      <c r="O11" s="147"/>
      <c r="P11" s="147"/>
      <c r="Q11" s="355"/>
      <c r="R11" s="392"/>
    </row>
    <row r="12" spans="1:18" s="35" customFormat="1" ht="20.149999999999999" customHeight="1" x14ac:dyDescent="0.35">
      <c r="J12" s="388"/>
      <c r="K12" s="193"/>
      <c r="L12" s="359"/>
      <c r="M12" s="302"/>
      <c r="N12" s="302"/>
      <c r="O12" s="147"/>
      <c r="P12" s="147"/>
      <c r="Q12" s="355"/>
      <c r="R12" s="392"/>
    </row>
    <row r="13" spans="1:18" ht="18.5" thickBot="1" x14ac:dyDescent="0.4">
      <c r="A13" s="35"/>
      <c r="B13" s="4" t="s">
        <v>421</v>
      </c>
      <c r="J13" s="388"/>
      <c r="K13" s="193"/>
      <c r="L13" s="359"/>
      <c r="M13" s="302"/>
      <c r="N13" s="302"/>
      <c r="O13" s="147"/>
      <c r="P13" s="147"/>
      <c r="Q13" s="355"/>
      <c r="R13" s="392"/>
    </row>
    <row r="14" spans="1:18" ht="20.149999999999999" customHeight="1" thickBot="1" x14ac:dyDescent="0.4">
      <c r="B14" s="385"/>
      <c r="C14" s="386"/>
      <c r="D14" s="386"/>
      <c r="E14" s="386"/>
      <c r="F14" s="387"/>
      <c r="G14" s="1"/>
      <c r="I14" s="1"/>
      <c r="J14" s="388"/>
      <c r="K14" s="193"/>
      <c r="L14" s="359"/>
      <c r="M14" s="302"/>
      <c r="N14" s="302"/>
      <c r="O14" s="147"/>
      <c r="P14" s="147"/>
      <c r="Q14" s="355"/>
      <c r="R14" s="392"/>
    </row>
    <row r="15" spans="1:18" ht="20.149999999999999" customHeight="1" x14ac:dyDescent="0.35">
      <c r="B15" s="388"/>
      <c r="C15" s="447" t="s">
        <v>422</v>
      </c>
      <c r="D15" s="448"/>
      <c r="E15" s="186"/>
      <c r="F15" s="392"/>
      <c r="G15" s="1"/>
      <c r="I15" s="1"/>
      <c r="J15" s="388"/>
      <c r="K15" s="193"/>
      <c r="L15" s="359"/>
      <c r="M15" s="302"/>
      <c r="N15" s="302"/>
      <c r="O15" s="147"/>
      <c r="P15" s="147"/>
      <c r="Q15" s="355"/>
      <c r="R15" s="392"/>
    </row>
    <row r="16" spans="1:18" ht="20.149999999999999" customHeight="1" x14ac:dyDescent="0.35">
      <c r="B16" s="388"/>
      <c r="C16" s="449" t="s">
        <v>423</v>
      </c>
      <c r="D16" s="450"/>
      <c r="E16" s="187"/>
      <c r="F16" s="392"/>
      <c r="G16" s="1"/>
      <c r="I16" s="1"/>
      <c r="J16" s="388"/>
      <c r="K16" s="193"/>
      <c r="L16" s="359"/>
      <c r="M16" s="302"/>
      <c r="N16" s="302"/>
      <c r="O16" s="147"/>
      <c r="P16" s="147"/>
      <c r="Q16" s="355"/>
      <c r="R16" s="392"/>
    </row>
    <row r="17" spans="1:18" ht="20.149999999999999" customHeight="1" x14ac:dyDescent="0.35">
      <c r="B17" s="388"/>
      <c r="C17" s="449" t="s">
        <v>424</v>
      </c>
      <c r="D17" s="450"/>
      <c r="E17" s="187"/>
      <c r="F17" s="392"/>
      <c r="G17" s="1"/>
      <c r="I17" s="1"/>
      <c r="J17" s="388"/>
      <c r="K17" s="193"/>
      <c r="L17" s="359"/>
      <c r="M17" s="302"/>
      <c r="N17" s="302"/>
      <c r="O17" s="147"/>
      <c r="P17" s="147"/>
      <c r="Q17" s="355"/>
      <c r="R17" s="392"/>
    </row>
    <row r="18" spans="1:18" ht="20.149999999999999" customHeight="1" x14ac:dyDescent="0.35">
      <c r="B18" s="388"/>
      <c r="C18" s="449" t="s">
        <v>425</v>
      </c>
      <c r="D18" s="450"/>
      <c r="E18" s="188"/>
      <c r="F18" s="392"/>
      <c r="G18" s="1"/>
      <c r="I18" s="1"/>
      <c r="J18" s="388"/>
      <c r="K18" s="193"/>
      <c r="L18" s="359"/>
      <c r="M18" s="302"/>
      <c r="N18" s="302"/>
      <c r="O18" s="147"/>
      <c r="P18" s="147"/>
      <c r="Q18" s="355"/>
      <c r="R18" s="392"/>
    </row>
    <row r="19" spans="1:18" ht="20.149999999999999" customHeight="1" thickBot="1" x14ac:dyDescent="0.4">
      <c r="B19" s="388"/>
      <c r="C19" s="451" t="s">
        <v>426</v>
      </c>
      <c r="D19" s="452"/>
      <c r="E19" s="189"/>
      <c r="F19" s="392"/>
      <c r="G19" s="1"/>
      <c r="I19" s="1"/>
      <c r="J19" s="388"/>
      <c r="K19" s="193"/>
      <c r="L19" s="359"/>
      <c r="M19" s="302"/>
      <c r="N19" s="302"/>
      <c r="O19" s="147"/>
      <c r="P19" s="147"/>
      <c r="Q19" s="355"/>
      <c r="R19" s="392"/>
    </row>
    <row r="20" spans="1:18" ht="19.5" customHeight="1" thickBot="1" x14ac:dyDescent="0.4">
      <c r="B20" s="389"/>
      <c r="C20" s="390"/>
      <c r="D20" s="390"/>
      <c r="E20" s="390"/>
      <c r="F20" s="391"/>
      <c r="G20" s="1"/>
      <c r="I20" s="1"/>
      <c r="J20" s="388"/>
      <c r="K20" s="193"/>
      <c r="L20" s="359"/>
      <c r="M20" s="302"/>
      <c r="N20" s="302"/>
      <c r="O20" s="147"/>
      <c r="P20" s="147"/>
      <c r="Q20" s="355"/>
      <c r="R20" s="392"/>
    </row>
    <row r="21" spans="1:18" ht="20.149999999999999" customHeight="1" x14ac:dyDescent="0.35">
      <c r="J21" s="388"/>
      <c r="K21" s="193"/>
      <c r="L21" s="359"/>
      <c r="M21" s="302"/>
      <c r="N21" s="302"/>
      <c r="O21" s="147"/>
      <c r="P21" s="147"/>
      <c r="Q21" s="355"/>
      <c r="R21" s="392"/>
    </row>
    <row r="22" spans="1:18" ht="20.149999999999999" customHeight="1" thickBot="1" x14ac:dyDescent="0.4">
      <c r="B22" s="4" t="s">
        <v>481</v>
      </c>
      <c r="J22" s="388"/>
      <c r="K22" s="193"/>
      <c r="L22" s="359"/>
      <c r="M22" s="302"/>
      <c r="N22" s="302"/>
      <c r="O22" s="147"/>
      <c r="P22" s="147"/>
      <c r="Q22" s="355"/>
      <c r="R22" s="392"/>
    </row>
    <row r="23" spans="1:18" ht="20.149999999999999" customHeight="1" thickBot="1" x14ac:dyDescent="0.4">
      <c r="B23" s="385"/>
      <c r="C23" s="386"/>
      <c r="D23" s="386"/>
      <c r="E23" s="386"/>
      <c r="F23" s="386"/>
      <c r="G23" s="386"/>
      <c r="H23" s="387"/>
      <c r="I23" s="1"/>
      <c r="J23" s="388"/>
      <c r="K23" s="193"/>
      <c r="L23" s="359"/>
      <c r="M23" s="302"/>
      <c r="N23" s="302"/>
      <c r="O23" s="147"/>
      <c r="P23" s="147"/>
      <c r="Q23" s="355"/>
      <c r="R23" s="392"/>
    </row>
    <row r="24" spans="1:18" ht="20.149999999999999" customHeight="1" thickBot="1" x14ac:dyDescent="0.4">
      <c r="A24" s="1"/>
      <c r="B24" s="388"/>
      <c r="C24" s="48" t="s">
        <v>445</v>
      </c>
      <c r="D24" s="49" t="s">
        <v>482</v>
      </c>
      <c r="E24" s="57" t="s">
        <v>483</v>
      </c>
      <c r="F24" s="443" t="s">
        <v>484</v>
      </c>
      <c r="G24" s="444"/>
      <c r="H24" s="392"/>
      <c r="I24" s="1"/>
      <c r="J24" s="388"/>
      <c r="K24" s="193"/>
      <c r="L24" s="359"/>
      <c r="M24" s="302"/>
      <c r="N24" s="302"/>
      <c r="O24" s="147"/>
      <c r="P24" s="147"/>
      <c r="Q24" s="355"/>
      <c r="R24" s="392"/>
    </row>
    <row r="25" spans="1:18" ht="20.149999999999999" customHeight="1" x14ac:dyDescent="0.35">
      <c r="A25" s="1"/>
      <c r="B25" s="388"/>
      <c r="C25" s="91" t="s">
        <v>485</v>
      </c>
      <c r="D25" s="92"/>
      <c r="E25" s="93" t="str">
        <f t="shared" ref="E25:E30" si="0">IF(D25="","",(D25/$F$25))</f>
        <v/>
      </c>
      <c r="F25" s="437">
        <f>SUM(D25:D30)</f>
        <v>0</v>
      </c>
      <c r="G25" s="438"/>
      <c r="H25" s="392"/>
      <c r="I25" s="1"/>
      <c r="J25" s="388"/>
      <c r="K25" s="193"/>
      <c r="L25" s="359"/>
      <c r="M25" s="302"/>
      <c r="N25" s="302"/>
      <c r="O25" s="147"/>
      <c r="P25" s="147"/>
      <c r="Q25" s="355"/>
      <c r="R25" s="392"/>
    </row>
    <row r="26" spans="1:18" ht="20.149999999999999" customHeight="1" x14ac:dyDescent="0.35">
      <c r="A26" s="1"/>
      <c r="B26" s="388"/>
      <c r="C26" s="90" t="s">
        <v>486</v>
      </c>
      <c r="D26" s="94"/>
      <c r="E26" s="93" t="str">
        <f t="shared" si="0"/>
        <v/>
      </c>
      <c r="F26" s="439"/>
      <c r="G26" s="440"/>
      <c r="H26" s="392"/>
      <c r="I26" s="1"/>
      <c r="J26" s="388"/>
      <c r="K26" s="193"/>
      <c r="L26" s="359"/>
      <c r="M26" s="302"/>
      <c r="N26" s="302"/>
      <c r="O26" s="147"/>
      <c r="P26" s="147"/>
      <c r="Q26" s="355"/>
      <c r="R26" s="392"/>
    </row>
    <row r="27" spans="1:18" ht="20.149999999999999" customHeight="1" x14ac:dyDescent="0.35">
      <c r="A27" s="1"/>
      <c r="B27" s="388"/>
      <c r="C27" s="90" t="s">
        <v>487</v>
      </c>
      <c r="D27" s="94"/>
      <c r="E27" s="95" t="str">
        <f t="shared" si="0"/>
        <v/>
      </c>
      <c r="F27" s="439"/>
      <c r="G27" s="440"/>
      <c r="H27" s="392"/>
      <c r="I27" s="1"/>
      <c r="J27" s="388"/>
      <c r="K27" s="193"/>
      <c r="L27" s="359"/>
      <c r="M27" s="302"/>
      <c r="N27" s="302"/>
      <c r="O27" s="147"/>
      <c r="P27" s="147"/>
      <c r="Q27" s="355"/>
      <c r="R27" s="392"/>
    </row>
    <row r="28" spans="1:18" ht="20.149999999999999" customHeight="1" x14ac:dyDescent="0.35">
      <c r="A28" s="1"/>
      <c r="B28" s="388"/>
      <c r="C28" s="90" t="s">
        <v>488</v>
      </c>
      <c r="D28" s="94"/>
      <c r="E28" s="95" t="str">
        <f t="shared" si="0"/>
        <v/>
      </c>
      <c r="F28" s="439"/>
      <c r="G28" s="440"/>
      <c r="H28" s="392"/>
      <c r="I28" s="1"/>
      <c r="J28" s="388"/>
      <c r="K28" s="193"/>
      <c r="L28" s="359"/>
      <c r="M28" s="302"/>
      <c r="N28" s="302"/>
      <c r="O28" s="148"/>
      <c r="P28" s="147"/>
      <c r="Q28" s="356"/>
      <c r="R28" s="392"/>
    </row>
    <row r="29" spans="1:18" ht="20.149999999999999" customHeight="1" x14ac:dyDescent="0.35">
      <c r="A29" s="1"/>
      <c r="B29" s="388"/>
      <c r="C29" s="90" t="s">
        <v>489</v>
      </c>
      <c r="D29" s="94"/>
      <c r="E29" s="95" t="str">
        <f t="shared" si="0"/>
        <v/>
      </c>
      <c r="F29" s="439"/>
      <c r="G29" s="440"/>
      <c r="H29" s="392"/>
      <c r="I29" s="1"/>
      <c r="J29" s="388"/>
      <c r="K29" s="193"/>
      <c r="L29" s="359"/>
      <c r="M29" s="302"/>
      <c r="N29" s="302"/>
      <c r="O29" s="148"/>
      <c r="P29" s="147"/>
      <c r="Q29" s="356"/>
      <c r="R29" s="392"/>
    </row>
    <row r="30" spans="1:18" ht="20.149999999999999" customHeight="1" thickBot="1" x14ac:dyDescent="0.4">
      <c r="A30" s="1"/>
      <c r="B30" s="388"/>
      <c r="C30" s="96" t="s">
        <v>490</v>
      </c>
      <c r="D30" s="97"/>
      <c r="E30" s="98" t="str">
        <f t="shared" si="0"/>
        <v/>
      </c>
      <c r="F30" s="441"/>
      <c r="G30" s="442"/>
      <c r="H30" s="392"/>
      <c r="I30" s="1"/>
      <c r="J30" s="388"/>
      <c r="K30" s="193"/>
      <c r="L30" s="359"/>
      <c r="M30" s="302"/>
      <c r="N30" s="302"/>
      <c r="O30" s="148"/>
      <c r="P30" s="147"/>
      <c r="Q30" s="356"/>
      <c r="R30" s="392"/>
    </row>
    <row r="31" spans="1:18" ht="20.149999999999999" customHeight="1" thickBot="1" x14ac:dyDescent="0.4">
      <c r="A31" s="1"/>
      <c r="B31" s="389"/>
      <c r="C31" s="390"/>
      <c r="D31" s="390"/>
      <c r="E31" s="390"/>
      <c r="F31" s="390"/>
      <c r="G31" s="390"/>
      <c r="H31" s="391"/>
      <c r="I31" s="1"/>
      <c r="J31" s="388"/>
      <c r="K31" s="193"/>
      <c r="L31" s="359"/>
      <c r="M31" s="302"/>
      <c r="N31" s="302"/>
      <c r="O31" s="148"/>
      <c r="P31" s="147"/>
      <c r="Q31" s="356"/>
      <c r="R31" s="392"/>
    </row>
    <row r="32" spans="1:18" ht="20.149999999999999" customHeight="1" x14ac:dyDescent="0.35">
      <c r="B32" s="1"/>
      <c r="C32" s="1"/>
      <c r="D32" s="1"/>
      <c r="E32" s="1"/>
      <c r="F32" s="1"/>
      <c r="G32" s="1"/>
      <c r="H32" s="1"/>
      <c r="I32" s="1"/>
      <c r="J32" s="388"/>
      <c r="K32" s="193"/>
      <c r="L32" s="359"/>
      <c r="M32" s="302"/>
      <c r="N32" s="302"/>
      <c r="O32" s="148"/>
      <c r="P32" s="147"/>
      <c r="Q32" s="356"/>
      <c r="R32" s="392"/>
    </row>
    <row r="33" spans="3:19" ht="20.149999999999999" customHeight="1" x14ac:dyDescent="0.35">
      <c r="J33" s="388"/>
      <c r="K33" s="193"/>
      <c r="L33" s="359"/>
      <c r="M33" s="302"/>
      <c r="N33" s="302"/>
      <c r="O33" s="148"/>
      <c r="P33" s="147"/>
      <c r="Q33" s="356"/>
      <c r="R33" s="392"/>
    </row>
    <row r="34" spans="3:19" ht="20.149999999999999" customHeight="1" x14ac:dyDescent="0.35">
      <c r="J34" s="388"/>
      <c r="K34" s="193"/>
      <c r="L34" s="359"/>
      <c r="M34" s="302"/>
      <c r="N34" s="302"/>
      <c r="O34" s="148"/>
      <c r="P34" s="147"/>
      <c r="Q34" s="356"/>
      <c r="R34" s="392"/>
    </row>
    <row r="35" spans="3:19" ht="20.149999999999999" customHeight="1" x14ac:dyDescent="0.35">
      <c r="C35" s="430"/>
      <c r="D35" s="430"/>
      <c r="E35" s="5"/>
      <c r="F35" s="5"/>
      <c r="G35" s="5"/>
      <c r="J35" s="388"/>
      <c r="K35" s="193"/>
      <c r="L35" s="359"/>
      <c r="M35" s="302"/>
      <c r="N35" s="302"/>
      <c r="O35" s="148"/>
      <c r="P35" s="147"/>
      <c r="Q35" s="356"/>
      <c r="R35" s="392"/>
    </row>
    <row r="36" spans="3:19" ht="20.149999999999999" customHeight="1" x14ac:dyDescent="0.35">
      <c r="C36" s="430"/>
      <c r="D36" s="430"/>
      <c r="E36" s="5"/>
      <c r="F36" s="5"/>
      <c r="G36" s="5"/>
      <c r="J36" s="388"/>
      <c r="K36" s="350"/>
      <c r="L36" s="360"/>
      <c r="M36" s="351"/>
      <c r="N36" s="351"/>
      <c r="O36" s="352"/>
      <c r="P36" s="353"/>
      <c r="Q36" s="356"/>
      <c r="R36" s="392"/>
    </row>
    <row r="37" spans="3:19" ht="20.149999999999999" customHeight="1" thickBot="1" x14ac:dyDescent="0.4">
      <c r="C37" s="430"/>
      <c r="D37" s="430"/>
      <c r="E37" s="5"/>
      <c r="F37" s="5"/>
      <c r="G37" s="5"/>
      <c r="J37" s="388"/>
      <c r="K37" s="194"/>
      <c r="L37" s="361"/>
      <c r="M37" s="303"/>
      <c r="N37" s="303"/>
      <c r="O37" s="149"/>
      <c r="P37" s="317"/>
      <c r="Q37" s="376"/>
      <c r="R37" s="392"/>
    </row>
    <row r="38" spans="3:19" ht="20.149999999999999" customHeight="1" thickBot="1" x14ac:dyDescent="0.4">
      <c r="J38" s="389"/>
      <c r="K38" s="390"/>
      <c r="L38" s="390"/>
      <c r="M38" s="390"/>
      <c r="N38" s="390"/>
      <c r="O38" s="390"/>
      <c r="P38" s="390"/>
      <c r="Q38" s="390"/>
      <c r="R38" s="391"/>
    </row>
    <row r="39" spans="3:19" ht="20.149999999999999" customHeight="1" x14ac:dyDescent="0.35">
      <c r="K39" s="3"/>
      <c r="L39" s="3"/>
      <c r="M39" s="3"/>
    </row>
    <row r="40" spans="3:19" ht="20.149999999999999" customHeight="1" x14ac:dyDescent="0.35"/>
    <row r="41" spans="3:19" ht="20.149999999999999" customHeight="1" x14ac:dyDescent="0.35"/>
    <row r="42" spans="3:19" ht="20.149999999999999" customHeight="1" x14ac:dyDescent="0.35"/>
    <row r="43" spans="3:19" ht="20.149999999999999" customHeight="1" x14ac:dyDescent="0.35"/>
    <row r="44" spans="3:19" ht="20.149999999999999" customHeight="1" x14ac:dyDescent="0.35"/>
    <row r="45" spans="3:19" ht="20.149999999999999" customHeight="1" x14ac:dyDescent="0.35"/>
    <row r="46" spans="3:19" ht="20.149999999999999" customHeight="1" x14ac:dyDescent="0.35">
      <c r="S46" s="3"/>
    </row>
    <row r="47" spans="3:19" ht="20.149999999999999" customHeight="1" x14ac:dyDescent="0.35">
      <c r="S47" s="3"/>
    </row>
    <row r="48" spans="3:19" ht="20.149999999999999" customHeight="1" x14ac:dyDescent="0.35">
      <c r="S48" s="3"/>
    </row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spans="17:17" ht="20.149999999999999" customHeight="1" x14ac:dyDescent="0.35"/>
    <row r="98" spans="17:17" ht="20.149999999999999" customHeight="1" x14ac:dyDescent="0.35"/>
    <row r="99" spans="17:17" ht="20.149999999999999" customHeight="1" x14ac:dyDescent="0.35">
      <c r="Q99" s="1" t="s">
        <v>19</v>
      </c>
    </row>
    <row r="100" spans="17:17" ht="20.149999999999999" customHeight="1" x14ac:dyDescent="0.35">
      <c r="Q100" s="1" t="s">
        <v>20</v>
      </c>
    </row>
    <row r="101" spans="17:17" ht="20.149999999999999" customHeight="1" x14ac:dyDescent="0.35"/>
    <row r="102" spans="17:17" ht="20.149999999999999" customHeight="1" x14ac:dyDescent="0.35"/>
    <row r="103" spans="17:17" ht="20.149999999999999" customHeight="1" x14ac:dyDescent="0.35"/>
    <row r="104" spans="17:17" ht="20.149999999999999" customHeight="1" x14ac:dyDescent="0.35"/>
    <row r="105" spans="17:17" ht="20.149999999999999" customHeight="1" x14ac:dyDescent="0.35"/>
    <row r="106" spans="17:17" ht="20.149999999999999" customHeight="1" x14ac:dyDescent="0.35"/>
    <row r="107" spans="17:17" ht="20.149999999999999" customHeight="1" x14ac:dyDescent="0.35"/>
    <row r="108" spans="17:17" ht="20.149999999999999" customHeight="1" x14ac:dyDescent="0.35"/>
    <row r="109" spans="17:17" ht="20.149999999999999" customHeight="1" x14ac:dyDescent="0.35"/>
    <row r="110" spans="17:17" ht="20.149999999999999" customHeight="1" x14ac:dyDescent="0.35"/>
    <row r="111" spans="17:17" ht="20.149999999999999" customHeight="1" x14ac:dyDescent="0.35"/>
    <row r="112" spans="17:17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  <row r="135" ht="20.149999999999999" customHeight="1" x14ac:dyDescent="0.35"/>
    <row r="136" ht="20.149999999999999" customHeight="1" x14ac:dyDescent="0.35"/>
    <row r="137" ht="20.149999999999999" customHeight="1" x14ac:dyDescent="0.35"/>
    <row r="138" ht="20.149999999999999" customHeight="1" x14ac:dyDescent="0.35"/>
    <row r="139" ht="20.149999999999999" customHeight="1" x14ac:dyDescent="0.35"/>
    <row r="140" ht="20.149999999999999" customHeight="1" x14ac:dyDescent="0.35"/>
    <row r="141" ht="20.149999999999999" customHeight="1" x14ac:dyDescent="0.35"/>
    <row r="142" ht="20.149999999999999" customHeight="1" x14ac:dyDescent="0.35"/>
    <row r="143" ht="20.149999999999999" customHeight="1" x14ac:dyDescent="0.35"/>
    <row r="144" ht="20.149999999999999" customHeight="1" x14ac:dyDescent="0.35"/>
    <row r="145" ht="20.149999999999999" customHeight="1" x14ac:dyDescent="0.35"/>
    <row r="146" ht="20.149999999999999" customHeight="1" x14ac:dyDescent="0.35"/>
    <row r="147" ht="20.149999999999999" customHeight="1" x14ac:dyDescent="0.35"/>
    <row r="148" ht="20.149999999999999" customHeight="1" x14ac:dyDescent="0.35"/>
    <row r="149" ht="20.149999999999999" customHeight="1" x14ac:dyDescent="0.35"/>
    <row r="150" ht="20.149999999999999" customHeight="1" x14ac:dyDescent="0.35"/>
    <row r="151" ht="20.149999999999999" customHeight="1" x14ac:dyDescent="0.35"/>
    <row r="152" ht="20.149999999999999" customHeight="1" x14ac:dyDescent="0.35"/>
    <row r="153" ht="20.149999999999999" customHeight="1" x14ac:dyDescent="0.35"/>
    <row r="154" ht="20.149999999999999" customHeight="1" x14ac:dyDescent="0.35"/>
    <row r="155" ht="20.149999999999999" customHeight="1" x14ac:dyDescent="0.35"/>
    <row r="156" ht="20.149999999999999" customHeight="1" x14ac:dyDescent="0.35"/>
    <row r="157" ht="20.149999999999999" customHeight="1" x14ac:dyDescent="0.35"/>
    <row r="158" ht="20.149999999999999" customHeight="1" x14ac:dyDescent="0.35"/>
    <row r="159" ht="20.149999999999999" customHeight="1" x14ac:dyDescent="0.35"/>
    <row r="160" ht="20.149999999999999" customHeight="1" x14ac:dyDescent="0.35"/>
    <row r="161" ht="20.149999999999999" customHeight="1" x14ac:dyDescent="0.35"/>
    <row r="162" ht="20.149999999999999" customHeight="1" x14ac:dyDescent="0.35"/>
    <row r="163" ht="20.149999999999999" customHeight="1" x14ac:dyDescent="0.35"/>
    <row r="164" ht="20.149999999999999" customHeight="1" x14ac:dyDescent="0.35"/>
    <row r="165" ht="20.149999999999999" customHeight="1" x14ac:dyDescent="0.35"/>
    <row r="166" ht="20.149999999999999" customHeight="1" x14ac:dyDescent="0.35"/>
    <row r="167" ht="20.149999999999999" customHeight="1" x14ac:dyDescent="0.35"/>
    <row r="168" ht="20.149999999999999" customHeight="1" x14ac:dyDescent="0.35"/>
    <row r="169" ht="20.149999999999999" customHeight="1" x14ac:dyDescent="0.35"/>
    <row r="170" ht="20.149999999999999" customHeight="1" x14ac:dyDescent="0.35"/>
    <row r="171" ht="20.149999999999999" customHeight="1" x14ac:dyDescent="0.35"/>
    <row r="172" ht="20.149999999999999" customHeight="1" x14ac:dyDescent="0.35"/>
    <row r="173" ht="20.149999999999999" customHeight="1" x14ac:dyDescent="0.35"/>
    <row r="174" ht="20.149999999999999" customHeight="1" x14ac:dyDescent="0.35"/>
    <row r="175" ht="20.149999999999999" customHeight="1" x14ac:dyDescent="0.35"/>
    <row r="176" ht="20.149999999999999" customHeight="1" x14ac:dyDescent="0.35"/>
    <row r="177" ht="20.149999999999999" customHeight="1" x14ac:dyDescent="0.35"/>
    <row r="178" ht="20.149999999999999" customHeight="1" x14ac:dyDescent="0.35"/>
    <row r="179" ht="20.149999999999999" customHeight="1" x14ac:dyDescent="0.35"/>
    <row r="180" ht="20.149999999999999" customHeight="1" x14ac:dyDescent="0.35"/>
    <row r="181" ht="20.149999999999999" customHeight="1" x14ac:dyDescent="0.35"/>
    <row r="182" ht="20.149999999999999" customHeight="1" x14ac:dyDescent="0.35"/>
    <row r="183" ht="20.149999999999999" customHeight="1" x14ac:dyDescent="0.35"/>
    <row r="184" ht="20.149999999999999" customHeight="1" x14ac:dyDescent="0.35"/>
    <row r="185" ht="20.149999999999999" customHeight="1" x14ac:dyDescent="0.35"/>
    <row r="186" ht="20.149999999999999" customHeight="1" x14ac:dyDescent="0.35"/>
    <row r="187" ht="20.149999999999999" customHeight="1" x14ac:dyDescent="0.35"/>
    <row r="188" ht="20.149999999999999" customHeight="1" x14ac:dyDescent="0.35"/>
    <row r="189" ht="20.149999999999999" customHeight="1" x14ac:dyDescent="0.35"/>
    <row r="190" ht="20.149999999999999" customHeight="1" x14ac:dyDescent="0.35"/>
    <row r="191" ht="20.149999999999999" customHeight="1" x14ac:dyDescent="0.35"/>
    <row r="192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  <row r="198" ht="20.149999999999999" customHeight="1" x14ac:dyDescent="0.35"/>
    <row r="199" ht="20.149999999999999" customHeight="1" x14ac:dyDescent="0.35"/>
    <row r="200" ht="20.149999999999999" customHeight="1" x14ac:dyDescent="0.35"/>
    <row r="201" ht="20.149999999999999" customHeight="1" x14ac:dyDescent="0.35"/>
    <row r="202" ht="20.149999999999999" customHeight="1" x14ac:dyDescent="0.35"/>
    <row r="203" ht="20.149999999999999" customHeight="1" x14ac:dyDescent="0.35"/>
    <row r="204" ht="20.149999999999999" customHeight="1" x14ac:dyDescent="0.35"/>
    <row r="205" ht="20.149999999999999" customHeight="1" x14ac:dyDescent="0.35"/>
    <row r="206" ht="20.149999999999999" customHeight="1" x14ac:dyDescent="0.35"/>
    <row r="207" ht="20.149999999999999" customHeight="1" x14ac:dyDescent="0.35"/>
    <row r="208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  <row r="731" ht="20.149999999999999" customHeight="1" x14ac:dyDescent="0.35"/>
    <row r="732" ht="20.149999999999999" customHeight="1" x14ac:dyDescent="0.35"/>
    <row r="733" ht="20.149999999999999" customHeight="1" x14ac:dyDescent="0.35"/>
    <row r="734" ht="20.149999999999999" customHeight="1" x14ac:dyDescent="0.35"/>
    <row r="735" ht="20.149999999999999" customHeight="1" x14ac:dyDescent="0.35"/>
    <row r="736" ht="20.149999999999999" customHeight="1" x14ac:dyDescent="0.35"/>
    <row r="737" ht="20.149999999999999" customHeight="1" x14ac:dyDescent="0.35"/>
    <row r="738" ht="20.149999999999999" customHeight="1" x14ac:dyDescent="0.35"/>
    <row r="739" ht="20.149999999999999" customHeight="1" x14ac:dyDescent="0.35"/>
    <row r="740" ht="20.149999999999999" customHeight="1" x14ac:dyDescent="0.35"/>
    <row r="741" ht="20.149999999999999" customHeight="1" x14ac:dyDescent="0.35"/>
    <row r="742" ht="20.149999999999999" customHeight="1" x14ac:dyDescent="0.35"/>
    <row r="743" ht="20.149999999999999" customHeight="1" x14ac:dyDescent="0.35"/>
    <row r="744" ht="20.149999999999999" customHeight="1" x14ac:dyDescent="0.35"/>
    <row r="745" ht="20.149999999999999" customHeight="1" x14ac:dyDescent="0.35"/>
    <row r="746" ht="20.149999999999999" customHeight="1" x14ac:dyDescent="0.35"/>
    <row r="747" ht="20.149999999999999" customHeight="1" x14ac:dyDescent="0.35"/>
    <row r="748" ht="20.149999999999999" customHeight="1" x14ac:dyDescent="0.35"/>
    <row r="749" ht="20.149999999999999" customHeight="1" x14ac:dyDescent="0.35"/>
    <row r="750" ht="20.149999999999999" customHeight="1" x14ac:dyDescent="0.35"/>
    <row r="751" ht="20.149999999999999" customHeight="1" x14ac:dyDescent="0.35"/>
    <row r="752" ht="20.149999999999999" customHeight="1" x14ac:dyDescent="0.35"/>
    <row r="753" ht="20.149999999999999" customHeight="1" x14ac:dyDescent="0.35"/>
    <row r="754" ht="20.149999999999999" customHeight="1" x14ac:dyDescent="0.35"/>
    <row r="755" ht="20.149999999999999" customHeight="1" x14ac:dyDescent="0.35"/>
    <row r="756" ht="20.149999999999999" customHeight="1" x14ac:dyDescent="0.35"/>
    <row r="757" ht="20.149999999999999" customHeight="1" x14ac:dyDescent="0.35"/>
    <row r="758" ht="20.149999999999999" customHeight="1" x14ac:dyDescent="0.35"/>
    <row r="759" ht="20.149999999999999" customHeight="1" x14ac:dyDescent="0.35"/>
    <row r="760" ht="20.149999999999999" customHeight="1" x14ac:dyDescent="0.35"/>
    <row r="761" ht="20.149999999999999" customHeight="1" x14ac:dyDescent="0.35"/>
    <row r="762" ht="20.149999999999999" customHeight="1" x14ac:dyDescent="0.35"/>
    <row r="763" ht="20.149999999999999" customHeight="1" x14ac:dyDescent="0.35"/>
    <row r="764" ht="20.149999999999999" customHeight="1" x14ac:dyDescent="0.35"/>
    <row r="765" ht="20.149999999999999" customHeight="1" x14ac:dyDescent="0.35"/>
    <row r="766" ht="20.149999999999999" customHeight="1" x14ac:dyDescent="0.35"/>
    <row r="767" ht="20.149999999999999" customHeight="1" x14ac:dyDescent="0.35"/>
    <row r="768" ht="20.149999999999999" customHeight="1" x14ac:dyDescent="0.35"/>
    <row r="769" ht="20.149999999999999" customHeight="1" x14ac:dyDescent="0.35"/>
    <row r="770" ht="20.149999999999999" customHeight="1" x14ac:dyDescent="0.35"/>
    <row r="771" ht="20.149999999999999" customHeight="1" x14ac:dyDescent="0.35"/>
    <row r="772" ht="20.149999999999999" customHeight="1" x14ac:dyDescent="0.35"/>
    <row r="773" ht="20.149999999999999" customHeight="1" x14ac:dyDescent="0.35"/>
    <row r="774" ht="20.149999999999999" customHeight="1" x14ac:dyDescent="0.35"/>
    <row r="775" ht="20.149999999999999" customHeight="1" x14ac:dyDescent="0.35"/>
    <row r="776" ht="20.149999999999999" customHeight="1" x14ac:dyDescent="0.35"/>
    <row r="777" ht="20.149999999999999" customHeight="1" x14ac:dyDescent="0.35"/>
    <row r="778" ht="20.149999999999999" customHeight="1" x14ac:dyDescent="0.35"/>
  </sheetData>
  <sheetProtection selectLockedCells="1"/>
  <mergeCells count="15">
    <mergeCell ref="B5:I5"/>
    <mergeCell ref="C35:D37"/>
    <mergeCell ref="Q6:Q7"/>
    <mergeCell ref="K6:K7"/>
    <mergeCell ref="M6:N6"/>
    <mergeCell ref="F25:G30"/>
    <mergeCell ref="F24:G24"/>
    <mergeCell ref="P6:P7"/>
    <mergeCell ref="O6:O7"/>
    <mergeCell ref="C15:D15"/>
    <mergeCell ref="C16:D16"/>
    <mergeCell ref="C17:D17"/>
    <mergeCell ref="C19:D19"/>
    <mergeCell ref="C18:D18"/>
    <mergeCell ref="L6:L7"/>
  </mergeCells>
  <conditionalFormatting sqref="E15:E19">
    <cfRule type="cellIs" dxfId="87" priority="7" stopIfTrue="1" operator="equal">
      <formula>""</formula>
    </cfRule>
  </conditionalFormatting>
  <conditionalFormatting sqref="M8:N37">
    <cfRule type="expression" dxfId="86" priority="2" stopIfTrue="1">
      <formula>ISTEXT(M8)</formula>
    </cfRule>
  </conditionalFormatting>
  <conditionalFormatting sqref="M8:Q37 K8:K37">
    <cfRule type="cellIs" dxfId="85" priority="5" stopIfTrue="1" operator="equal">
      <formula>""</formula>
    </cfRule>
  </conditionalFormatting>
  <conditionalFormatting sqref="D25:D30">
    <cfRule type="cellIs" dxfId="0" priority="1" stopIfTrue="1" operator="equal">
      <formula>""</formula>
    </cfRule>
  </conditionalFormatting>
  <dataValidations xWindow="797" yWindow="818" count="6">
    <dataValidation type="decimal" operator="greaterThanOrEqual" allowBlank="1" showInputMessage="1" showErrorMessage="1" sqref="N30:N37 M28:M37 O28:O37 D25:D30" xr:uid="{00000000-0002-0000-0000-000000000000}">
      <formula1>0</formula1>
    </dataValidation>
    <dataValidation allowBlank="1" showInputMessage="1" showErrorMessage="1" promptTitle="Reference number" prompt="Enter NRW sample plan reference number (e.g. SP1901)" sqref="E16" xr:uid="{00000000-0002-0000-0000-000001000000}"/>
    <dataValidation allowBlank="1" showInputMessage="1" showErrorMessage="1" promptTitle="Date sampled" prompt="Enter as dd/mm/yyyy_x000a_" sqref="E18" xr:uid="{00000000-0002-0000-0000-000002000000}"/>
    <dataValidation allowBlank="1" showInputMessage="1" showErrorMessage="1" promptTitle="Sampling Location" prompt="Enter location name._x000a_Please note: a list of all co-ordinates or a shape file of co-ordinates must be supplied indicating dredge areas" sqref="E19" xr:uid="{00000000-0002-0000-0000-000003000000}"/>
    <dataValidation type="list" allowBlank="1" showInputMessage="1" showErrorMessage="1" sqref="Q8:Q37" xr:uid="{00000000-0002-0000-0000-000004000000}">
      <formula1>$C$25:$C$30</formula1>
    </dataValidation>
    <dataValidation type="list" allowBlank="1" showInputMessage="1" showErrorMessage="1" sqref="L8:L37" xr:uid="{00000000-0002-0000-0000-000005000000}">
      <formula1>$Q$100:$Q$101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1"/>
  </sheetPr>
  <dimension ref="B1:AJ39"/>
  <sheetViews>
    <sheetView zoomScale="70" zoomScaleNormal="70" workbookViewId="0">
      <selection activeCell="K32" sqref="K32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31.84375" style="3" customWidth="1"/>
    <col min="5" max="5" width="2.84375" style="3" customWidth="1"/>
    <col min="6" max="6" width="13.84375" style="3" customWidth="1"/>
    <col min="7" max="7" width="3.23046875" style="3" customWidth="1"/>
    <col min="8" max="10" width="14.69140625" style="3" customWidth="1"/>
    <col min="11" max="33" width="20.765625" style="99" customWidth="1"/>
    <col min="34" max="34" width="2.84375" style="3" customWidth="1"/>
    <col min="35" max="35" width="8.84375" style="3"/>
    <col min="36" max="36" width="31.4609375" style="3" customWidth="1"/>
    <col min="37" max="16384" width="8.84375" style="3"/>
  </cols>
  <sheetData>
    <row r="1" spans="2:36" ht="12" customHeight="1" x14ac:dyDescent="0.35"/>
    <row r="2" spans="2:36" ht="20.149999999999999" customHeight="1" x14ac:dyDescent="0.35">
      <c r="B2" s="18" t="s">
        <v>465</v>
      </c>
    </row>
    <row r="3" spans="2:36" ht="20.149999999999999" customHeight="1" x14ac:dyDescent="0.35">
      <c r="B3" s="18"/>
    </row>
    <row r="4" spans="2:36" ht="20.149999999999999" customHeight="1" thickBot="1" x14ac:dyDescent="0.4">
      <c r="B4" s="4" t="s">
        <v>413</v>
      </c>
      <c r="H4" s="19" t="s">
        <v>453</v>
      </c>
    </row>
    <row r="5" spans="2:36" ht="20.149999999999999" customHeight="1" thickBot="1" x14ac:dyDescent="0.4">
      <c r="B5" s="5" t="s">
        <v>466</v>
      </c>
      <c r="G5" s="395"/>
      <c r="H5" s="393"/>
      <c r="I5" s="393"/>
      <c r="J5" s="393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394"/>
    </row>
    <row r="6" spans="2:36" ht="20.149999999999999" customHeight="1" x14ac:dyDescent="0.35">
      <c r="B6" s="5" t="s">
        <v>437</v>
      </c>
      <c r="G6" s="396"/>
      <c r="H6" s="467" t="s">
        <v>444</v>
      </c>
      <c r="I6" s="470" t="s">
        <v>445</v>
      </c>
      <c r="J6" s="527" t="s">
        <v>446</v>
      </c>
      <c r="K6" s="532" t="s">
        <v>144</v>
      </c>
      <c r="L6" s="533"/>
      <c r="M6" s="533"/>
      <c r="N6" s="533"/>
      <c r="O6" s="533"/>
      <c r="P6" s="533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  <c r="AF6" s="534"/>
      <c r="AG6" s="535" t="s">
        <v>145</v>
      </c>
      <c r="AH6" s="400"/>
    </row>
    <row r="7" spans="2:36" ht="27.75" customHeight="1" thickBot="1" x14ac:dyDescent="0.4">
      <c r="B7" s="5" t="s">
        <v>438</v>
      </c>
      <c r="G7" s="396"/>
      <c r="H7" s="469"/>
      <c r="I7" s="472"/>
      <c r="J7" s="500"/>
      <c r="K7" s="59" t="s">
        <v>146</v>
      </c>
      <c r="L7" s="60" t="s">
        <v>147</v>
      </c>
      <c r="M7" s="60" t="s">
        <v>148</v>
      </c>
      <c r="N7" s="61" t="s">
        <v>149</v>
      </c>
      <c r="O7" s="61" t="s">
        <v>150</v>
      </c>
      <c r="P7" s="61" t="s">
        <v>151</v>
      </c>
      <c r="Q7" s="100" t="s">
        <v>152</v>
      </c>
      <c r="R7" s="60" t="s">
        <v>153</v>
      </c>
      <c r="S7" s="100" t="s">
        <v>154</v>
      </c>
      <c r="T7" s="100" t="s">
        <v>155</v>
      </c>
      <c r="U7" s="100" t="s">
        <v>156</v>
      </c>
      <c r="V7" s="100" t="s">
        <v>157</v>
      </c>
      <c r="W7" s="100" t="s">
        <v>158</v>
      </c>
      <c r="X7" s="60" t="s">
        <v>159</v>
      </c>
      <c r="Y7" s="61" t="s">
        <v>160</v>
      </c>
      <c r="Z7" s="60" t="s">
        <v>161</v>
      </c>
      <c r="AA7" s="61" t="s">
        <v>162</v>
      </c>
      <c r="AB7" s="61" t="s">
        <v>163</v>
      </c>
      <c r="AC7" s="61" t="s">
        <v>164</v>
      </c>
      <c r="AD7" s="61" t="s">
        <v>165</v>
      </c>
      <c r="AE7" s="61" t="s">
        <v>166</v>
      </c>
      <c r="AF7" s="61" t="s">
        <v>167</v>
      </c>
      <c r="AG7" s="536"/>
      <c r="AH7" s="400"/>
    </row>
    <row r="8" spans="2:36" ht="20.149999999999999" customHeight="1" x14ac:dyDescent="0.35">
      <c r="B8" s="5" t="s">
        <v>467</v>
      </c>
      <c r="G8" s="396"/>
      <c r="H8" s="206"/>
      <c r="I8" s="207"/>
      <c r="J8" s="207"/>
      <c r="K8" s="206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7"/>
      <c r="Y8" s="207"/>
      <c r="Z8" s="207"/>
      <c r="AA8" s="207"/>
      <c r="AB8" s="207"/>
      <c r="AC8" s="207"/>
      <c r="AD8" s="207"/>
      <c r="AE8" s="207"/>
      <c r="AF8" s="207"/>
      <c r="AG8" s="214"/>
      <c r="AH8" s="400"/>
      <c r="AI8" s="99"/>
      <c r="AJ8" s="87"/>
    </row>
    <row r="9" spans="2:36" ht="20.149999999999999" customHeight="1" x14ac:dyDescent="0.35">
      <c r="B9" s="5"/>
      <c r="C9" s="3" t="s">
        <v>468</v>
      </c>
      <c r="G9" s="396"/>
      <c r="H9" s="208"/>
      <c r="I9" s="195"/>
      <c r="J9" s="195"/>
      <c r="K9" s="208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195"/>
      <c r="Y9" s="195"/>
      <c r="Z9" s="195"/>
      <c r="AA9" s="195"/>
      <c r="AB9" s="195"/>
      <c r="AC9" s="195"/>
      <c r="AD9" s="195"/>
      <c r="AE9" s="195"/>
      <c r="AF9" s="195"/>
      <c r="AG9" s="215"/>
      <c r="AH9" s="400"/>
      <c r="AJ9" s="87"/>
    </row>
    <row r="10" spans="2:36" ht="20.149999999999999" customHeight="1" x14ac:dyDescent="0.35">
      <c r="B10" s="5" t="s">
        <v>469</v>
      </c>
      <c r="G10" s="396"/>
      <c r="H10" s="208"/>
      <c r="I10" s="195"/>
      <c r="J10" s="195"/>
      <c r="K10" s="208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195"/>
      <c r="Y10" s="195"/>
      <c r="Z10" s="195"/>
      <c r="AA10" s="195"/>
      <c r="AB10" s="195"/>
      <c r="AC10" s="195"/>
      <c r="AD10" s="195"/>
      <c r="AE10" s="195"/>
      <c r="AF10" s="195"/>
      <c r="AG10" s="215"/>
      <c r="AH10" s="400"/>
      <c r="AJ10" s="88"/>
    </row>
    <row r="11" spans="2:36" ht="20.149999999999999" customHeight="1" x14ac:dyDescent="0.35">
      <c r="B11" s="5" t="s">
        <v>457</v>
      </c>
      <c r="G11" s="396"/>
      <c r="H11" s="208"/>
      <c r="I11" s="195"/>
      <c r="J11" s="195"/>
      <c r="K11" s="208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195"/>
      <c r="Y11" s="195"/>
      <c r="Z11" s="195"/>
      <c r="AA11" s="195"/>
      <c r="AB11" s="195"/>
      <c r="AC11" s="195"/>
      <c r="AD11" s="195"/>
      <c r="AE11" s="195"/>
      <c r="AF11" s="195"/>
      <c r="AG11" s="215"/>
      <c r="AH11" s="400"/>
      <c r="AJ11" s="88"/>
    </row>
    <row r="12" spans="2:36" ht="20.149999999999999" customHeight="1" x14ac:dyDescent="0.35">
      <c r="B12" s="5" t="s">
        <v>458</v>
      </c>
      <c r="G12" s="396"/>
      <c r="H12" s="208"/>
      <c r="I12" s="195"/>
      <c r="J12" s="195"/>
      <c r="K12" s="208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195"/>
      <c r="Y12" s="195"/>
      <c r="Z12" s="195"/>
      <c r="AA12" s="195"/>
      <c r="AB12" s="195"/>
      <c r="AC12" s="195"/>
      <c r="AD12" s="195"/>
      <c r="AE12" s="195"/>
      <c r="AF12" s="195"/>
      <c r="AG12" s="215"/>
      <c r="AH12" s="400"/>
      <c r="AJ12" s="88"/>
    </row>
    <row r="13" spans="2:36" ht="20.149999999999999" customHeight="1" x14ac:dyDescent="0.35">
      <c r="B13" s="3" t="s">
        <v>459</v>
      </c>
      <c r="G13" s="396"/>
      <c r="H13" s="208"/>
      <c r="I13" s="195"/>
      <c r="J13" s="195"/>
      <c r="K13" s="208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195"/>
      <c r="Y13" s="195"/>
      <c r="Z13" s="195"/>
      <c r="AA13" s="195"/>
      <c r="AB13" s="195"/>
      <c r="AC13" s="195"/>
      <c r="AD13" s="195"/>
      <c r="AE13" s="195"/>
      <c r="AF13" s="195"/>
      <c r="AG13" s="215"/>
      <c r="AH13" s="400"/>
      <c r="AJ13" s="87"/>
    </row>
    <row r="14" spans="2:36" ht="20.149999999999999" customHeight="1" x14ac:dyDescent="0.35">
      <c r="C14" s="3" t="s">
        <v>441</v>
      </c>
      <c r="G14" s="396"/>
      <c r="H14" s="208"/>
      <c r="I14" s="195"/>
      <c r="J14" s="195"/>
      <c r="K14" s="208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195"/>
      <c r="Y14" s="195"/>
      <c r="Z14" s="195"/>
      <c r="AA14" s="195"/>
      <c r="AB14" s="195"/>
      <c r="AC14" s="195"/>
      <c r="AD14" s="195"/>
      <c r="AE14" s="195"/>
      <c r="AF14" s="195"/>
      <c r="AG14" s="215"/>
      <c r="AH14" s="400"/>
      <c r="AJ14" s="87"/>
    </row>
    <row r="15" spans="2:36" ht="20.149999999999999" customHeight="1" x14ac:dyDescent="0.35">
      <c r="G15" s="396"/>
      <c r="H15" s="208"/>
      <c r="I15" s="195"/>
      <c r="J15" s="195"/>
      <c r="K15" s="208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195"/>
      <c r="Y15" s="195"/>
      <c r="Z15" s="195"/>
      <c r="AA15" s="195"/>
      <c r="AB15" s="195"/>
      <c r="AC15" s="195"/>
      <c r="AD15" s="195"/>
      <c r="AE15" s="195"/>
      <c r="AF15" s="195"/>
      <c r="AG15" s="215"/>
      <c r="AH15" s="400"/>
      <c r="AJ15" s="88"/>
    </row>
    <row r="16" spans="2:36" ht="20.149999999999999" customHeight="1" thickBot="1" x14ac:dyDescent="0.4">
      <c r="B16" s="4" t="s">
        <v>460</v>
      </c>
      <c r="G16" s="396"/>
      <c r="H16" s="208"/>
      <c r="I16" s="195"/>
      <c r="J16" s="195"/>
      <c r="K16" s="208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195"/>
      <c r="Y16" s="195"/>
      <c r="Z16" s="195"/>
      <c r="AA16" s="195"/>
      <c r="AB16" s="195"/>
      <c r="AC16" s="195"/>
      <c r="AD16" s="195"/>
      <c r="AE16" s="195"/>
      <c r="AF16" s="195"/>
      <c r="AG16" s="215"/>
      <c r="AH16" s="400"/>
      <c r="AJ16" s="87"/>
    </row>
    <row r="17" spans="2:36" ht="20.149999999999999" customHeight="1" thickBot="1" x14ac:dyDescent="0.4">
      <c r="B17" s="395"/>
      <c r="C17" s="393"/>
      <c r="D17" s="393"/>
      <c r="E17" s="394"/>
      <c r="G17" s="396"/>
      <c r="H17" s="208"/>
      <c r="I17" s="195"/>
      <c r="J17" s="195"/>
      <c r="K17" s="208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195"/>
      <c r="Y17" s="195"/>
      <c r="Z17" s="195"/>
      <c r="AA17" s="195"/>
      <c r="AB17" s="195"/>
      <c r="AC17" s="195"/>
      <c r="AD17" s="195"/>
      <c r="AE17" s="195"/>
      <c r="AF17" s="195"/>
      <c r="AG17" s="215"/>
      <c r="AH17" s="400"/>
      <c r="AJ17" s="87"/>
    </row>
    <row r="18" spans="2:36" ht="20.149999999999999" customHeight="1" x14ac:dyDescent="0.35">
      <c r="B18" s="396"/>
      <c r="C18" s="26" t="s">
        <v>442</v>
      </c>
      <c r="D18" s="202"/>
      <c r="E18" s="400"/>
      <c r="G18" s="396"/>
      <c r="H18" s="208"/>
      <c r="I18" s="195"/>
      <c r="J18" s="195"/>
      <c r="K18" s="208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195"/>
      <c r="Y18" s="195"/>
      <c r="Z18" s="195"/>
      <c r="AA18" s="195"/>
      <c r="AB18" s="195"/>
      <c r="AC18" s="195"/>
      <c r="AD18" s="195"/>
      <c r="AE18" s="195"/>
      <c r="AF18" s="195"/>
      <c r="AG18" s="215"/>
      <c r="AH18" s="400"/>
      <c r="AJ18" s="87"/>
    </row>
    <row r="19" spans="2:36" ht="20.149999999999999" customHeight="1" thickBot="1" x14ac:dyDescent="0.4">
      <c r="B19" s="396"/>
      <c r="C19" s="27" t="s">
        <v>443</v>
      </c>
      <c r="D19" s="203"/>
      <c r="E19" s="400"/>
      <c r="G19" s="396"/>
      <c r="H19" s="208"/>
      <c r="I19" s="195"/>
      <c r="J19" s="195"/>
      <c r="K19" s="208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195"/>
      <c r="Y19" s="195"/>
      <c r="Z19" s="195"/>
      <c r="AA19" s="195"/>
      <c r="AB19" s="195"/>
      <c r="AC19" s="195"/>
      <c r="AD19" s="195"/>
      <c r="AE19" s="195"/>
      <c r="AF19" s="195"/>
      <c r="AG19" s="215"/>
      <c r="AH19" s="400"/>
      <c r="AJ19" s="87"/>
    </row>
    <row r="20" spans="2:36" ht="20.149999999999999" customHeight="1" thickBot="1" x14ac:dyDescent="0.4">
      <c r="B20" s="397"/>
      <c r="C20" s="398"/>
      <c r="D20" s="398"/>
      <c r="E20" s="399"/>
      <c r="G20" s="396"/>
      <c r="H20" s="208"/>
      <c r="I20" s="195"/>
      <c r="J20" s="195"/>
      <c r="K20" s="208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195"/>
      <c r="Y20" s="195"/>
      <c r="Z20" s="195"/>
      <c r="AA20" s="195"/>
      <c r="AB20" s="195"/>
      <c r="AC20" s="195"/>
      <c r="AD20" s="195"/>
      <c r="AE20" s="195"/>
      <c r="AF20" s="195"/>
      <c r="AG20" s="215"/>
      <c r="AH20" s="400"/>
      <c r="AJ20" s="87"/>
    </row>
    <row r="21" spans="2:36" ht="20.149999999999999" customHeight="1" x14ac:dyDescent="0.35">
      <c r="G21" s="396"/>
      <c r="H21" s="208"/>
      <c r="I21" s="195"/>
      <c r="J21" s="195"/>
      <c r="K21" s="208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195"/>
      <c r="Y21" s="195"/>
      <c r="Z21" s="195"/>
      <c r="AA21" s="195"/>
      <c r="AB21" s="195"/>
      <c r="AC21" s="195"/>
      <c r="AD21" s="195"/>
      <c r="AE21" s="195"/>
      <c r="AF21" s="195"/>
      <c r="AG21" s="215"/>
      <c r="AH21" s="400"/>
      <c r="AJ21" s="88"/>
    </row>
    <row r="22" spans="2:36" ht="20.149999999999999" customHeight="1" x14ac:dyDescent="0.35">
      <c r="G22" s="396"/>
      <c r="H22" s="208"/>
      <c r="I22" s="195"/>
      <c r="J22" s="195"/>
      <c r="K22" s="208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195"/>
      <c r="Y22" s="195"/>
      <c r="Z22" s="195"/>
      <c r="AA22" s="195"/>
      <c r="AB22" s="195"/>
      <c r="AC22" s="195"/>
      <c r="AD22" s="195"/>
      <c r="AE22" s="195"/>
      <c r="AF22" s="195"/>
      <c r="AG22" s="215"/>
      <c r="AH22" s="400"/>
      <c r="AJ22" s="88"/>
    </row>
    <row r="23" spans="2:36" ht="20.149999999999999" customHeight="1" x14ac:dyDescent="0.35">
      <c r="G23" s="396"/>
      <c r="H23" s="208"/>
      <c r="I23" s="195"/>
      <c r="J23" s="195"/>
      <c r="K23" s="208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195"/>
      <c r="Y23" s="195"/>
      <c r="Z23" s="195"/>
      <c r="AA23" s="195"/>
      <c r="AB23" s="195"/>
      <c r="AC23" s="195"/>
      <c r="AD23" s="195"/>
      <c r="AE23" s="195"/>
      <c r="AF23" s="195"/>
      <c r="AG23" s="215"/>
      <c r="AH23" s="400"/>
      <c r="AJ23" s="87"/>
    </row>
    <row r="24" spans="2:36" ht="20.149999999999999" customHeight="1" x14ac:dyDescent="0.35">
      <c r="G24" s="396"/>
      <c r="H24" s="208"/>
      <c r="I24" s="195"/>
      <c r="J24" s="195"/>
      <c r="K24" s="208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195"/>
      <c r="Y24" s="195"/>
      <c r="Z24" s="195"/>
      <c r="AA24" s="195"/>
      <c r="AB24" s="195"/>
      <c r="AC24" s="195"/>
      <c r="AD24" s="195"/>
      <c r="AE24" s="195"/>
      <c r="AF24" s="195"/>
      <c r="AG24" s="215"/>
      <c r="AH24" s="400"/>
      <c r="AJ24" s="88"/>
    </row>
    <row r="25" spans="2:36" ht="20.149999999999999" customHeight="1" x14ac:dyDescent="0.35">
      <c r="G25" s="396"/>
      <c r="H25" s="208"/>
      <c r="I25" s="195"/>
      <c r="J25" s="195"/>
      <c r="K25" s="208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195"/>
      <c r="Y25" s="195"/>
      <c r="Z25" s="195"/>
      <c r="AA25" s="195"/>
      <c r="AB25" s="195"/>
      <c r="AC25" s="195"/>
      <c r="AD25" s="195"/>
      <c r="AE25" s="195"/>
      <c r="AF25" s="195"/>
      <c r="AG25" s="215"/>
      <c r="AH25" s="400"/>
      <c r="AJ25" s="87"/>
    </row>
    <row r="26" spans="2:36" ht="20.149999999999999" customHeight="1" x14ac:dyDescent="0.35">
      <c r="G26" s="396"/>
      <c r="H26" s="208"/>
      <c r="I26" s="195"/>
      <c r="J26" s="195"/>
      <c r="K26" s="208"/>
      <c r="L26" s="232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195"/>
      <c r="Y26" s="195"/>
      <c r="Z26" s="195"/>
      <c r="AA26" s="195"/>
      <c r="AB26" s="195"/>
      <c r="AC26" s="195"/>
      <c r="AD26" s="195"/>
      <c r="AE26" s="195"/>
      <c r="AF26" s="195"/>
      <c r="AG26" s="215"/>
      <c r="AH26" s="400"/>
      <c r="AJ26" s="87"/>
    </row>
    <row r="27" spans="2:36" ht="20.149999999999999" customHeight="1" x14ac:dyDescent="0.35">
      <c r="G27" s="396"/>
      <c r="H27" s="208"/>
      <c r="I27" s="195"/>
      <c r="J27" s="195"/>
      <c r="K27" s="233"/>
      <c r="L27" s="195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195"/>
      <c r="Y27" s="195"/>
      <c r="Z27" s="195"/>
      <c r="AA27" s="195"/>
      <c r="AB27" s="195"/>
      <c r="AC27" s="195"/>
      <c r="AD27" s="195"/>
      <c r="AE27" s="195"/>
      <c r="AF27" s="195"/>
      <c r="AG27" s="215"/>
      <c r="AH27" s="400"/>
      <c r="AJ27" s="88"/>
    </row>
    <row r="28" spans="2:36" ht="20.149999999999999" customHeight="1" x14ac:dyDescent="0.35">
      <c r="G28" s="396"/>
      <c r="H28" s="208"/>
      <c r="I28" s="195"/>
      <c r="J28" s="195"/>
      <c r="K28" s="208"/>
      <c r="L28" s="23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195"/>
      <c r="Y28" s="195"/>
      <c r="Z28" s="195"/>
      <c r="AA28" s="195"/>
      <c r="AB28" s="195"/>
      <c r="AC28" s="195"/>
      <c r="AD28" s="195"/>
      <c r="AE28" s="195"/>
      <c r="AF28" s="195"/>
      <c r="AG28" s="215"/>
      <c r="AH28" s="400"/>
      <c r="AJ28" s="88"/>
    </row>
    <row r="29" spans="2:36" ht="20.149999999999999" customHeight="1" x14ac:dyDescent="0.35">
      <c r="G29" s="396"/>
      <c r="H29" s="208"/>
      <c r="I29" s="195"/>
      <c r="J29" s="195"/>
      <c r="K29" s="208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195"/>
      <c r="Y29" s="195"/>
      <c r="Z29" s="195"/>
      <c r="AA29" s="195"/>
      <c r="AB29" s="195"/>
      <c r="AC29" s="195"/>
      <c r="AD29" s="195"/>
      <c r="AE29" s="195"/>
      <c r="AF29" s="195"/>
      <c r="AG29" s="215"/>
      <c r="AH29" s="400"/>
      <c r="AJ29" s="87"/>
    </row>
    <row r="30" spans="2:36" ht="20.149999999999999" customHeight="1" x14ac:dyDescent="0.35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195"/>
      <c r="Y30" s="195"/>
      <c r="Z30" s="195"/>
      <c r="AA30" s="195"/>
      <c r="AB30" s="195"/>
      <c r="AC30" s="195"/>
      <c r="AD30" s="195"/>
      <c r="AE30" s="195"/>
      <c r="AF30" s="195"/>
      <c r="AG30" s="215"/>
      <c r="AH30" s="400"/>
      <c r="AJ30" s="87"/>
    </row>
    <row r="31" spans="2:36" ht="20.149999999999999" customHeight="1" x14ac:dyDescent="0.35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195"/>
      <c r="Y31" s="195"/>
      <c r="Z31" s="195"/>
      <c r="AA31" s="195"/>
      <c r="AB31" s="195"/>
      <c r="AC31" s="195"/>
      <c r="AD31" s="195"/>
      <c r="AE31" s="195"/>
      <c r="AF31" s="195"/>
      <c r="AG31" s="215"/>
      <c r="AH31" s="400"/>
    </row>
    <row r="32" spans="2:36" ht="20.149999999999999" customHeight="1" x14ac:dyDescent="0.35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195"/>
      <c r="Y32" s="195"/>
      <c r="Z32" s="195"/>
      <c r="AA32" s="195"/>
      <c r="AB32" s="195"/>
      <c r="AC32" s="195"/>
      <c r="AD32" s="195"/>
      <c r="AE32" s="195"/>
      <c r="AF32" s="195"/>
      <c r="AG32" s="215"/>
      <c r="AH32" s="400"/>
    </row>
    <row r="33" spans="7:34" ht="20.149999999999999" customHeight="1" x14ac:dyDescent="0.35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195"/>
      <c r="Y33" s="195"/>
      <c r="Z33" s="195"/>
      <c r="AA33" s="195"/>
      <c r="AB33" s="195"/>
      <c r="AC33" s="195"/>
      <c r="AD33" s="195"/>
      <c r="AE33" s="195"/>
      <c r="AF33" s="195"/>
      <c r="AG33" s="215"/>
      <c r="AH33" s="400"/>
    </row>
    <row r="34" spans="7:34" ht="20.149999999999999" customHeight="1" x14ac:dyDescent="0.35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195"/>
      <c r="Y34" s="195"/>
      <c r="Z34" s="195"/>
      <c r="AA34" s="195"/>
      <c r="AB34" s="195"/>
      <c r="AC34" s="195"/>
      <c r="AD34" s="195"/>
      <c r="AE34" s="195"/>
      <c r="AF34" s="195"/>
      <c r="AG34" s="215"/>
      <c r="AH34" s="400"/>
    </row>
    <row r="35" spans="7:34" ht="20.149999999999999" customHeight="1" x14ac:dyDescent="0.35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195"/>
      <c r="Y35" s="195"/>
      <c r="Z35" s="195"/>
      <c r="AA35" s="195"/>
      <c r="AB35" s="195"/>
      <c r="AC35" s="195"/>
      <c r="AD35" s="195"/>
      <c r="AE35" s="195"/>
      <c r="AF35" s="195"/>
      <c r="AG35" s="215"/>
      <c r="AH35" s="400"/>
    </row>
    <row r="36" spans="7:34" ht="20.149999999999999" customHeight="1" x14ac:dyDescent="0.35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195"/>
      <c r="Y36" s="195"/>
      <c r="Z36" s="195"/>
      <c r="AA36" s="195"/>
      <c r="AB36" s="195"/>
      <c r="AC36" s="195"/>
      <c r="AD36" s="195"/>
      <c r="AE36" s="195"/>
      <c r="AF36" s="195"/>
      <c r="AG36" s="215"/>
      <c r="AH36" s="400"/>
    </row>
    <row r="37" spans="7:34" ht="20.149999999999999" customHeight="1" thickBot="1" x14ac:dyDescent="0.4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196"/>
      <c r="Y37" s="196"/>
      <c r="Z37" s="196"/>
      <c r="AA37" s="196"/>
      <c r="AB37" s="196"/>
      <c r="AC37" s="196"/>
      <c r="AD37" s="196"/>
      <c r="AE37" s="196"/>
      <c r="AF37" s="196"/>
      <c r="AG37" s="216"/>
      <c r="AH37" s="400"/>
    </row>
    <row r="38" spans="7:34" ht="20.149999999999999" customHeight="1" thickBot="1" x14ac:dyDescent="0.4">
      <c r="G38" s="396"/>
      <c r="H38" s="503" t="s">
        <v>168</v>
      </c>
      <c r="I38" s="504"/>
      <c r="J38" s="505"/>
      <c r="K38" s="211"/>
      <c r="L38" s="212"/>
      <c r="M38" s="212"/>
      <c r="N38" s="212"/>
      <c r="O38" s="212"/>
      <c r="P38" s="212"/>
      <c r="Q38" s="212"/>
      <c r="R38" s="212"/>
      <c r="S38" s="212"/>
      <c r="T38" s="212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  <c r="AF38" s="407"/>
      <c r="AG38" s="408"/>
      <c r="AH38" s="400"/>
    </row>
    <row r="39" spans="7:34" ht="20.149999999999999" customHeight="1" thickBot="1" x14ac:dyDescent="0.4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399"/>
    </row>
  </sheetData>
  <sheetProtection algorithmName="SHA-512" hashValue="MoRSHga/vhStaknCu9CaYrCjvmerrrtYXwlPZR2acAOKxx1xauzObf80g5YEPz0/JmZDCdlM1+Mn48kAs5fa4A==" saltValue="XRCQdFgMVL8929kHysA8BQ==" spinCount="100000" sheet="1" selectLockedCells="1"/>
  <mergeCells count="6">
    <mergeCell ref="H38:J38"/>
    <mergeCell ref="K6:AF6"/>
    <mergeCell ref="AG6:AG7"/>
    <mergeCell ref="H6:H7"/>
    <mergeCell ref="I6:I7"/>
    <mergeCell ref="J6:J7"/>
  </mergeCells>
  <conditionalFormatting sqref="D18:D19">
    <cfRule type="cellIs" dxfId="41" priority="4" stopIfTrue="1" operator="equal">
      <formula>""</formula>
    </cfRule>
  </conditionalFormatting>
  <conditionalFormatting sqref="H8:J37">
    <cfRule type="cellIs" dxfId="40" priority="1" stopIfTrue="1" operator="equal">
      <formula>""</formula>
    </cfRule>
  </conditionalFormatting>
  <conditionalFormatting sqref="J8:J37">
    <cfRule type="expression" dxfId="39" priority="2" stopIfTrue="1">
      <formula>(ISNUMBER(SEARCH(",",J8)))</formula>
    </cfRule>
  </conditionalFormatting>
  <conditionalFormatting sqref="K8:AG37">
    <cfRule type="cellIs" priority="11" stopIfTrue="1" operator="between">
      <formula>K$38</formula>
      <formula>1000000000000000</formula>
    </cfRule>
    <cfRule type="cellIs" dxfId="37" priority="16" stopIfTrue="1" operator="lessThan">
      <formula>K$38</formula>
    </cfRule>
    <cfRule type="cellIs" dxfId="36" priority="23" stopIfTrue="1" operator="notEqual">
      <formula>"&lt;LOD"</formula>
    </cfRule>
  </conditionalFormatting>
  <conditionalFormatting sqref="K8:AG38">
    <cfRule type="cellIs" dxfId="35" priority="10" stopIfTrue="1" operator="equal">
      <formula>""</formula>
    </cfRule>
  </conditionalFormatting>
  <dataValidations count="2">
    <dataValidation type="custom" showErrorMessage="1" errorTitle="Invalid entry" error="Enter numerical values only or, if the value for input is less than the limit of detection, enter &quot;&lt;LOD&quot; in the cell._x000a__x000a_Ensure you have entered the limit of detection for the compound before entering the analysis outputs._x000a_" sqref="K8:AG37" xr:uid="{00000000-0002-0000-09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19" xr:uid="{00000000-0002-0000-09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D0BB97-DE8E-4990-BD75-283D63556D98}">
            <xm:f>NOT(ISNUMBER(MATCH(J8,'Gwybodaeth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900-000002000000}">
          <x14:formula1>
            <xm:f>'Gwybodaeth Ymgeiswyr'!$C$25:$C$30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900-000003000000}">
          <x14:formula1>
            <xm:f>'Gwybodaeth Ymgeiswyr'!$K$8:$K$35</xm:f>
          </x14:formula1>
          <xm:sqref>J8:J37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009999"/>
  </sheetPr>
  <dimension ref="B1:AI730"/>
  <sheetViews>
    <sheetView zoomScale="70" zoomScaleNormal="70" workbookViewId="0">
      <selection activeCell="AI187" sqref="AI187:AI189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23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24.3046875" style="3" bestFit="1" customWidth="1"/>
    <col min="11" max="11" width="23.23046875" style="131" customWidth="1"/>
    <col min="12" max="12" width="14.69140625" style="3" customWidth="1"/>
    <col min="13" max="15" width="24.765625" style="3" customWidth="1"/>
    <col min="16" max="16" width="24.765625" style="102" customWidth="1"/>
    <col min="17" max="34" width="24.765625" style="3" customWidth="1"/>
    <col min="35" max="35" width="4.23046875" style="70" customWidth="1"/>
    <col min="36" max="36" width="3.84375" style="3" customWidth="1"/>
    <col min="37" max="16384" width="8.84375" style="3"/>
  </cols>
  <sheetData>
    <row r="1" spans="2:35" ht="12" customHeight="1" x14ac:dyDescent="0.35"/>
    <row r="2" spans="2:35" ht="20.149999999999999" customHeight="1" x14ac:dyDescent="0.35">
      <c r="B2" s="18" t="s">
        <v>169</v>
      </c>
    </row>
    <row r="3" spans="2:35" ht="20.149999999999999" customHeight="1" x14ac:dyDescent="0.35">
      <c r="B3" s="18"/>
    </row>
    <row r="4" spans="2:35" ht="20.149999999999999" customHeight="1" thickBot="1" x14ac:dyDescent="0.4">
      <c r="B4" s="4" t="s">
        <v>71</v>
      </c>
      <c r="H4" s="19" t="s">
        <v>170</v>
      </c>
    </row>
    <row r="5" spans="2:35" ht="20.149999999999999" customHeight="1" thickBot="1" x14ac:dyDescent="0.4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419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4"/>
    </row>
    <row r="6" spans="2:35" ht="20.149999999999999" customHeight="1" x14ac:dyDescent="0.35">
      <c r="B6" s="396"/>
      <c r="C6" s="26" t="s">
        <v>4</v>
      </c>
      <c r="D6" s="45" t="str">
        <f>IF('Gwybodaeth Ymgeiswyr'!E15="","",'Gwybodaeth Ymgeiswyr'!E15)</f>
        <v/>
      </c>
      <c r="E6" s="400"/>
      <c r="G6" s="396"/>
      <c r="H6" s="467" t="s">
        <v>23</v>
      </c>
      <c r="I6" s="470" t="s">
        <v>9</v>
      </c>
      <c r="J6" s="470" t="s">
        <v>78</v>
      </c>
      <c r="K6" s="527" t="s">
        <v>24</v>
      </c>
      <c r="L6" s="539" t="s">
        <v>171</v>
      </c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1"/>
      <c r="AH6" s="537" t="s">
        <v>145</v>
      </c>
      <c r="AI6" s="400"/>
    </row>
    <row r="7" spans="2:35" ht="20.149999999999999" customHeight="1" thickBot="1" x14ac:dyDescent="0.4">
      <c r="B7" s="396"/>
      <c r="C7" s="31" t="s">
        <v>89</v>
      </c>
      <c r="D7" s="46" t="str">
        <f>IF('Gwybodaeth Ymgeiswyr'!E16="","",'Gwybodaeth Ymgeiswyr'!E16)</f>
        <v/>
      </c>
      <c r="E7" s="400"/>
      <c r="G7" s="396"/>
      <c r="H7" s="469"/>
      <c r="I7" s="472"/>
      <c r="J7" s="472"/>
      <c r="K7" s="500"/>
      <c r="L7" s="9" t="s">
        <v>146</v>
      </c>
      <c r="M7" s="10" t="s">
        <v>147</v>
      </c>
      <c r="N7" s="235" t="s">
        <v>148</v>
      </c>
      <c r="O7" s="236" t="s">
        <v>149</v>
      </c>
      <c r="P7" s="236" t="s">
        <v>150</v>
      </c>
      <c r="Q7" s="17" t="s">
        <v>151</v>
      </c>
      <c r="R7" s="237" t="s">
        <v>152</v>
      </c>
      <c r="S7" s="10" t="s">
        <v>153</v>
      </c>
      <c r="T7" s="238" t="s">
        <v>154</v>
      </c>
      <c r="U7" s="238" t="s">
        <v>155</v>
      </c>
      <c r="V7" s="238" t="s">
        <v>156</v>
      </c>
      <c r="W7" s="238" t="s">
        <v>157</v>
      </c>
      <c r="X7" s="238" t="s">
        <v>158</v>
      </c>
      <c r="Y7" s="235" t="s">
        <v>159</v>
      </c>
      <c r="Z7" s="17" t="s">
        <v>160</v>
      </c>
      <c r="AA7" s="235" t="s">
        <v>161</v>
      </c>
      <c r="AB7" s="17" t="s">
        <v>162</v>
      </c>
      <c r="AC7" s="236" t="s">
        <v>163</v>
      </c>
      <c r="AD7" s="17" t="s">
        <v>164</v>
      </c>
      <c r="AE7" s="17" t="s">
        <v>165</v>
      </c>
      <c r="AF7" s="236" t="s">
        <v>166</v>
      </c>
      <c r="AG7" s="236" t="s">
        <v>167</v>
      </c>
      <c r="AH7" s="538"/>
      <c r="AI7" s="400"/>
    </row>
    <row r="8" spans="2:35" ht="20.149999999999999" customHeight="1" x14ac:dyDescent="0.35">
      <c r="B8" s="396"/>
      <c r="C8" s="31" t="s">
        <v>5</v>
      </c>
      <c r="D8" s="46" t="str">
        <f>IF('Gwybodaeth Ymgeiswyr'!E17="","",'Gwybodaeth Ymgeiswyr'!E17)</f>
        <v/>
      </c>
      <c r="E8" s="400"/>
      <c r="G8" s="396"/>
      <c r="H8" s="20" t="str">
        <f>IF('Data hydrocarbon polyaromatig'!H8="","",'Data hydrocarbon polyaromatig'!H8)</f>
        <v/>
      </c>
      <c r="I8" s="21" t="str">
        <f>IF('Data hydrocarbon polyaromatig'!I8="","",'Data hydrocarbon polyaromatig'!I8)</f>
        <v/>
      </c>
      <c r="J8" s="205" t="str">
        <f>IFERROR(IF(K8="","",(IF(VLOOKUP(K8,'Gwybodaeth Ymgeiswyr'!$K$8:$L$37,2,0)="y","y",""))),"Manual entry required")</f>
        <v/>
      </c>
      <c r="K8" s="36" t="str">
        <f>IF('Data hydrocarbon polyaromatig'!J8="","",'Data hydrocarbon polyaromatig'!J8)</f>
        <v/>
      </c>
      <c r="L8" s="20" t="str">
        <f>IF('Data hydrocarbon polyaromatig'!K8="","",IF(ISNUMBER('Data hydrocarbon polyaromatig'!K8)=TRUE, IF('Data hydrocarbon polyaromatig'!K8&lt;'Data hydrocarbon polyaromatig'!K$38, "ERROR", 'Data hydrocarbon polyaromatig'!K8/1000), IF('Data hydrocarbon polyaromatig'!K8="&lt;LOD",'Data hydrocarbon polyaromatig'!K$38/1000, "ERROR")))</f>
        <v/>
      </c>
      <c r="M8" s="140" t="str">
        <f>IF('Data hydrocarbon polyaromatig'!L8="","",IF(ISNUMBER('Data hydrocarbon polyaromatig'!L8)=TRUE, IF('Data hydrocarbon polyaromatig'!L8&lt;'Data hydrocarbon polyaromatig'!L$38, "ERROR", 'Data hydrocarbon polyaromatig'!L8/1000), IF('Data hydrocarbon polyaromatig'!L8="&lt;LOD",'Data hydrocarbon polyaromatig'!L$38/1000, "ERROR")))</f>
        <v/>
      </c>
      <c r="N8" s="140" t="str">
        <f>IF('Data hydrocarbon polyaromatig'!M8="","",IF(ISNUMBER('Data hydrocarbon polyaromatig'!M8)=TRUE, IF('Data hydrocarbon polyaromatig'!M8&lt;'Data hydrocarbon polyaromatig'!M$38, "ERROR", 'Data hydrocarbon polyaromatig'!M8/1000), IF('Data hydrocarbon polyaromatig'!M8="&lt;LOD",'Data hydrocarbon polyaromatig'!M$38/1000, "ERROR")))</f>
        <v/>
      </c>
      <c r="O8" s="140" t="str">
        <f>IF('Data hydrocarbon polyaromatig'!N8="","",IF(ISNUMBER('Data hydrocarbon polyaromatig'!N8)=TRUE, IF('Data hydrocarbon polyaromatig'!N8&lt;'Data hydrocarbon polyaromatig'!N$38, "ERROR", 'Data hydrocarbon polyaromatig'!N8/1000), IF('Data hydrocarbon polyaromatig'!N8="&lt;LOD",'Data hydrocarbon polyaromatig'!N$38/1000, "ERROR")))</f>
        <v/>
      </c>
      <c r="P8" s="140" t="str">
        <f>IF('Data hydrocarbon polyaromatig'!O8="","",IF(ISNUMBER('Data hydrocarbon polyaromatig'!O8)=TRUE, IF('Data hydrocarbon polyaromatig'!O8&lt;'Data hydrocarbon polyaromatig'!O$38, "ERROR", 'Data hydrocarbon polyaromatig'!O8/1000), IF('Data hydrocarbon polyaromatig'!O8="&lt;LOD",'Data hydrocarbon polyaromatig'!O$38/1000, "ERROR")))</f>
        <v/>
      </c>
      <c r="Q8" s="140" t="str">
        <f>IF('Data hydrocarbon polyaromatig'!P8="","",IF(ISNUMBER('Data hydrocarbon polyaromatig'!P8)=TRUE, IF('Data hydrocarbon polyaromatig'!P8&lt;'Data hydrocarbon polyaromatig'!P$38, "ERROR", 'Data hydrocarbon polyaromatig'!P8/1000), IF('Data hydrocarbon polyaromatig'!P8="&lt;LOD",'Data hydrocarbon polyaromatig'!P$38/1000, "ERROR")))</f>
        <v/>
      </c>
      <c r="R8" s="140" t="str">
        <f>IF('Data hydrocarbon polyaromatig'!Q8="","",IF(ISNUMBER('Data hydrocarbon polyaromatig'!Q8)=TRUE, IF('Data hydrocarbon polyaromatig'!Q8&lt;'Data hydrocarbon polyaromatig'!Q$38, "ERROR", 'Data hydrocarbon polyaromatig'!Q8/1000), IF('Data hydrocarbon polyaromatig'!Q8="&lt;LOD",'Data hydrocarbon polyaromatig'!Q$38/1000, "ERROR")))</f>
        <v/>
      </c>
      <c r="S8" s="140" t="str">
        <f>IF('Data hydrocarbon polyaromatig'!R8="","",IF(ISNUMBER('Data hydrocarbon polyaromatig'!R8)=TRUE, IF('Data hydrocarbon polyaromatig'!R8&lt;'Data hydrocarbon polyaromatig'!R$38, "ERROR", 'Data hydrocarbon polyaromatig'!R8/1000), IF('Data hydrocarbon polyaromatig'!R8="&lt;LOD",'Data hydrocarbon polyaromatig'!R$38/1000, "ERROR")))</f>
        <v/>
      </c>
      <c r="T8" s="140" t="str">
        <f>IF('Data hydrocarbon polyaromatig'!S8="","",IF(ISNUMBER('Data hydrocarbon polyaromatig'!S8)=TRUE, IF('Data hydrocarbon polyaromatig'!S8&lt;'Data hydrocarbon polyaromatig'!S$38, "ERROR", 'Data hydrocarbon polyaromatig'!S8/1000), IF('Data hydrocarbon polyaromatig'!S8="&lt;LOD",'Data hydrocarbon polyaromatig'!S$38/1000, "ERROR")))</f>
        <v/>
      </c>
      <c r="U8" s="140" t="str">
        <f>IF('Data hydrocarbon polyaromatig'!T8="","",IF(ISNUMBER('Data hydrocarbon polyaromatig'!T8)=TRUE, IF('Data hydrocarbon polyaromatig'!T8&lt;'Data hydrocarbon polyaromatig'!T$38, "ERROR", 'Data hydrocarbon polyaromatig'!T8/1000), IF('Data hydrocarbon polyaromatig'!T8="&lt;LOD",'Data hydrocarbon polyaromatig'!T$38/1000, "ERROR")))</f>
        <v/>
      </c>
      <c r="V8" s="140" t="str">
        <f>IF('Data hydrocarbon polyaromatig'!U8="","",IF(ISNUMBER('Data hydrocarbon polyaromatig'!U8)=TRUE, IF('Data hydrocarbon polyaromatig'!U8&lt;'Data hydrocarbon polyaromatig'!U$38, "ERROR", 'Data hydrocarbon polyaromatig'!U8/1000), IF('Data hydrocarbon polyaromatig'!U8="&lt;LOD",'Data hydrocarbon polyaromatig'!U$38/1000, "ERROR")))</f>
        <v/>
      </c>
      <c r="W8" s="140" t="str">
        <f>IF('Data hydrocarbon polyaromatig'!V8="","",IF(ISNUMBER('Data hydrocarbon polyaromatig'!V8)=TRUE, IF('Data hydrocarbon polyaromatig'!V8&lt;'Data hydrocarbon polyaromatig'!V$38, "ERROR", 'Data hydrocarbon polyaromatig'!V8/1000), IF('Data hydrocarbon polyaromatig'!V8="&lt;LOD",'Data hydrocarbon polyaromatig'!V$38/1000, "ERROR")))</f>
        <v/>
      </c>
      <c r="X8" s="140" t="str">
        <f>IF('Data hydrocarbon polyaromatig'!W8="","",IF(ISNUMBER('Data hydrocarbon polyaromatig'!W8)=TRUE, IF('Data hydrocarbon polyaromatig'!W8&lt;'Data hydrocarbon polyaromatig'!W$38, "ERROR", 'Data hydrocarbon polyaromatig'!W8/1000), IF('Data hydrocarbon polyaromatig'!W8="&lt;LOD",'Data hydrocarbon polyaromatig'!W$38/1000, "ERROR")))</f>
        <v/>
      </c>
      <c r="Y8" s="21" t="str">
        <f>IF('Data hydrocarbon polyaromatig'!X8="","",IF(ISNUMBER('Data hydrocarbon polyaromatig'!X8)=TRUE, IF('Data hydrocarbon polyaromatig'!X8&lt;'Data hydrocarbon polyaromatig'!X$38, "ERROR", 'Data hydrocarbon polyaromatig'!X8/1000), IF('Data hydrocarbon polyaromatig'!X8="&lt;LOD",'Data hydrocarbon polyaromatig'!X$38/1000, "ERROR")))</f>
        <v/>
      </c>
      <c r="Z8" s="21" t="str">
        <f>IF('Data hydrocarbon polyaromatig'!Y8="","",IF(ISNUMBER('Data hydrocarbon polyaromatig'!Y8)=TRUE, IF('Data hydrocarbon polyaromatig'!Y8&lt;'Data hydrocarbon polyaromatig'!Y$38, "ERROR", 'Data hydrocarbon polyaromatig'!Y8/1000), IF('Data hydrocarbon polyaromatig'!Y8="&lt;LOD",'Data hydrocarbon polyaromatig'!Y$38/1000, "ERROR")))</f>
        <v/>
      </c>
      <c r="AA8" s="21" t="str">
        <f>IF('Data hydrocarbon polyaromatig'!Z8="","",IF(ISNUMBER('Data hydrocarbon polyaromatig'!Z8)=TRUE, IF('Data hydrocarbon polyaromatig'!Z8&lt;'Data hydrocarbon polyaromatig'!Z$38, "ERROR", 'Data hydrocarbon polyaromatig'!Z8/1000), IF('Data hydrocarbon polyaromatig'!Z8="&lt;LOD",'Data hydrocarbon polyaromatig'!Z$38/1000, "ERROR")))</f>
        <v/>
      </c>
      <c r="AB8" s="21" t="str">
        <f>IF('Data hydrocarbon polyaromatig'!AA8="","",IF(ISNUMBER('Data hydrocarbon polyaromatig'!AA8)=TRUE, IF('Data hydrocarbon polyaromatig'!AA8&lt;'Data hydrocarbon polyaromatig'!AA$38, "ERROR", 'Data hydrocarbon polyaromatig'!AA8/1000), IF('Data hydrocarbon polyaromatig'!AA8="&lt;LOD",'Data hydrocarbon polyaromatig'!AA$38/1000, "ERROR")))</f>
        <v/>
      </c>
      <c r="AC8" s="21" t="str">
        <f>IF('Data hydrocarbon polyaromatig'!AB8="","",IF(ISNUMBER('Data hydrocarbon polyaromatig'!AB8)=TRUE, IF('Data hydrocarbon polyaromatig'!AB8&lt;'Data hydrocarbon polyaromatig'!AB$38, "ERROR", 'Data hydrocarbon polyaromatig'!AB8/1000), IF('Data hydrocarbon polyaromatig'!AB8="&lt;LOD",'Data hydrocarbon polyaromatig'!AB$38/1000, "ERROR")))</f>
        <v/>
      </c>
      <c r="AD8" s="21" t="str">
        <f>IF('Data hydrocarbon polyaromatig'!AC8="","",IF(ISNUMBER('Data hydrocarbon polyaromatig'!AC8)=TRUE, IF('Data hydrocarbon polyaromatig'!AC8&lt;'Data hydrocarbon polyaromatig'!AC$38, "ERROR", 'Data hydrocarbon polyaromatig'!AC8/1000), IF('Data hydrocarbon polyaromatig'!AC8="&lt;LOD",'Data hydrocarbon polyaromatig'!AC$38/1000, "ERROR")))</f>
        <v/>
      </c>
      <c r="AE8" s="21" t="str">
        <f>IF('Data hydrocarbon polyaromatig'!AD8="","",IF(ISNUMBER('Data hydrocarbon polyaromatig'!AD8)=TRUE, IF('Data hydrocarbon polyaromatig'!AD8&lt;'Data hydrocarbon polyaromatig'!AD$38, "ERROR", 'Data hydrocarbon polyaromatig'!AD8/1000), IF('Data hydrocarbon polyaromatig'!AD8="&lt;LOD",'Data hydrocarbon polyaromatig'!AD$38/1000, "ERROR")))</f>
        <v/>
      </c>
      <c r="AF8" s="21" t="str">
        <f>IF('Data hydrocarbon polyaromatig'!AE8="","",IF(ISNUMBER('Data hydrocarbon polyaromatig'!AE8)=TRUE, IF('Data hydrocarbon polyaromatig'!AE8&lt;'Data hydrocarbon polyaromatig'!AE$38, "ERROR", 'Data hydrocarbon polyaromatig'!AE8/1000), IF('Data hydrocarbon polyaromatig'!AE8="&lt;LOD",'Data hydrocarbon polyaromatig'!AE$38/1000, "ERROR")))</f>
        <v/>
      </c>
      <c r="AG8" s="21" t="str">
        <f>IF('Data hydrocarbon polyaromatig'!AF8="","",IF(ISNUMBER('Data hydrocarbon polyaromatig'!AF8)=TRUE, IF('Data hydrocarbon polyaromatig'!AF8&lt;'Data hydrocarbon polyaromatig'!AF$38, "ERROR", 'Data hydrocarbon polyaromatig'!AF8/1000), IF('Data hydrocarbon polyaromatig'!AF8="&lt;LOD",'Data hydrocarbon polyaromatig'!AF$38/1000, "ERROR")))</f>
        <v/>
      </c>
      <c r="AH8" s="21" t="str">
        <f>IF('Data hydrocarbon polyaromatig'!AG8="","",IF(ISNUMBER('Data hydrocarbon polyaromatig'!AG8)=TRUE, IF('Data hydrocarbon polyaromatig'!AG8&lt;'Data hydrocarbon polyaromatig'!AG$38, "ERROR", 'Data hydrocarbon polyaromatig'!AG8), IF('Data hydrocarbon polyaromatig'!AG8="&lt;LOD",'Data hydrocarbon polyaromatig'!AG$38, "ERROR")))</f>
        <v/>
      </c>
      <c r="AI8" s="400"/>
    </row>
    <row r="9" spans="2:35" ht="20.149999999999999" customHeight="1" x14ac:dyDescent="0.35">
      <c r="B9" s="396"/>
      <c r="C9" s="31" t="s">
        <v>6</v>
      </c>
      <c r="D9" s="199" t="str">
        <f>IF('Gwybodaeth Ymgeiswyr'!E18="","",'Gwybodaeth Ymgeiswyr'!E18)</f>
        <v/>
      </c>
      <c r="E9" s="400"/>
      <c r="G9" s="396"/>
      <c r="H9" s="23" t="str">
        <f>IF('Data hydrocarbon polyaromatig'!H9="","",'Data hydrocarbon polyaromatig'!H9)</f>
        <v/>
      </c>
      <c r="I9" s="24" t="str">
        <f>IF('Data hydrocarbon polyaromatig'!I9="","",'Data hydrocarbon polyaromatig'!I9)</f>
        <v/>
      </c>
      <c r="J9" s="204" t="str">
        <f>IFERROR(IF(K9="","",(IF(VLOOKUP(K9,'Gwybodaeth Ymgeiswyr'!$K$8:$L$37,2,0)="y","y",""))),"Manual entry required")</f>
        <v/>
      </c>
      <c r="K9" s="37" t="str">
        <f>IF('Data hydrocarbon polyaromatig'!J9="","",'Data hydrocarbon polyaromatig'!J9)</f>
        <v/>
      </c>
      <c r="L9" s="23" t="str">
        <f>IF('Data hydrocarbon polyaromatig'!K9="","",IF(ISNUMBER('Data hydrocarbon polyaromatig'!K9)=TRUE, IF('Data hydrocarbon polyaromatig'!K9&lt;'Data hydrocarbon polyaromatig'!K$38, "ERROR", 'Data hydrocarbon polyaromatig'!K9/1000), IF('Data hydrocarbon polyaromatig'!K9="&lt;LOD",'Data hydrocarbon polyaromatig'!K$38/1000, "ERROR")))</f>
        <v/>
      </c>
      <c r="M9" s="141" t="str">
        <f>IF('Data hydrocarbon polyaromatig'!L9="","",IF(ISNUMBER('Data hydrocarbon polyaromatig'!L9)=TRUE, IF('Data hydrocarbon polyaromatig'!L9&lt;'Data hydrocarbon polyaromatig'!L$38, "ERROR", 'Data hydrocarbon polyaromatig'!L9/1000), IF('Data hydrocarbon polyaromatig'!L9="&lt;LOD",'Data hydrocarbon polyaromatig'!L$38/1000, "ERROR")))</f>
        <v/>
      </c>
      <c r="N9" s="141" t="str">
        <f>IF('Data hydrocarbon polyaromatig'!M9="","",IF(ISNUMBER('Data hydrocarbon polyaromatig'!M9)=TRUE, IF('Data hydrocarbon polyaromatig'!M9&lt;'Data hydrocarbon polyaromatig'!M$38, "ERROR", 'Data hydrocarbon polyaromatig'!M9/1000), IF('Data hydrocarbon polyaromatig'!M9="&lt;LOD",'Data hydrocarbon polyaromatig'!M$38/1000, "ERROR")))</f>
        <v/>
      </c>
      <c r="O9" s="141" t="str">
        <f>IF('Data hydrocarbon polyaromatig'!N9="","",IF(ISNUMBER('Data hydrocarbon polyaromatig'!N9)=TRUE, IF('Data hydrocarbon polyaromatig'!N9&lt;'Data hydrocarbon polyaromatig'!N$38, "ERROR", 'Data hydrocarbon polyaromatig'!N9/1000), IF('Data hydrocarbon polyaromatig'!N9="&lt;LOD",'Data hydrocarbon polyaromatig'!N$38/1000, "ERROR")))</f>
        <v/>
      </c>
      <c r="P9" s="141" t="str">
        <f>IF('Data hydrocarbon polyaromatig'!O9="","",IF(ISNUMBER('Data hydrocarbon polyaromatig'!O9)=TRUE, IF('Data hydrocarbon polyaromatig'!O9&lt;'Data hydrocarbon polyaromatig'!O$38, "ERROR", 'Data hydrocarbon polyaromatig'!O9/1000), IF('Data hydrocarbon polyaromatig'!O9="&lt;LOD",'Data hydrocarbon polyaromatig'!O$38/1000, "ERROR")))</f>
        <v/>
      </c>
      <c r="Q9" s="141" t="str">
        <f>IF('Data hydrocarbon polyaromatig'!P9="","",IF(ISNUMBER('Data hydrocarbon polyaromatig'!P9)=TRUE, IF('Data hydrocarbon polyaromatig'!P9&lt;'Data hydrocarbon polyaromatig'!P$38, "ERROR", 'Data hydrocarbon polyaromatig'!P9/1000), IF('Data hydrocarbon polyaromatig'!P9="&lt;LOD",'Data hydrocarbon polyaromatig'!P$38/1000, "ERROR")))</f>
        <v/>
      </c>
      <c r="R9" s="141" t="str">
        <f>IF('Data hydrocarbon polyaromatig'!Q9="","",IF(ISNUMBER('Data hydrocarbon polyaromatig'!Q9)=TRUE, IF('Data hydrocarbon polyaromatig'!Q9&lt;'Data hydrocarbon polyaromatig'!Q$38, "ERROR", 'Data hydrocarbon polyaromatig'!Q9/1000), IF('Data hydrocarbon polyaromatig'!Q9="&lt;LOD",'Data hydrocarbon polyaromatig'!Q$38/1000, "ERROR")))</f>
        <v/>
      </c>
      <c r="S9" s="141" t="str">
        <f>IF('Data hydrocarbon polyaromatig'!R9="","",IF(ISNUMBER('Data hydrocarbon polyaromatig'!R9)=TRUE, IF('Data hydrocarbon polyaromatig'!R9&lt;'Data hydrocarbon polyaromatig'!R$38, "ERROR", 'Data hydrocarbon polyaromatig'!R9/1000), IF('Data hydrocarbon polyaromatig'!R9="&lt;LOD",'Data hydrocarbon polyaromatig'!R$38/1000, "ERROR")))</f>
        <v/>
      </c>
      <c r="T9" s="141" t="str">
        <f>IF('Data hydrocarbon polyaromatig'!S9="","",IF(ISNUMBER('Data hydrocarbon polyaromatig'!S9)=TRUE, IF('Data hydrocarbon polyaromatig'!S9&lt;'Data hydrocarbon polyaromatig'!S$38, "ERROR", 'Data hydrocarbon polyaromatig'!S9/1000), IF('Data hydrocarbon polyaromatig'!S9="&lt;LOD",'Data hydrocarbon polyaromatig'!S$38/1000, "ERROR")))</f>
        <v/>
      </c>
      <c r="U9" s="141" t="str">
        <f>IF('Data hydrocarbon polyaromatig'!T9="","",IF(ISNUMBER('Data hydrocarbon polyaromatig'!T9)=TRUE, IF('Data hydrocarbon polyaromatig'!T9&lt;'Data hydrocarbon polyaromatig'!T$38, "ERROR", 'Data hydrocarbon polyaromatig'!T9/1000), IF('Data hydrocarbon polyaromatig'!T9="&lt;LOD",'Data hydrocarbon polyaromatig'!T$38/1000, "ERROR")))</f>
        <v/>
      </c>
      <c r="V9" s="141" t="str">
        <f>IF('Data hydrocarbon polyaromatig'!U9="","",IF(ISNUMBER('Data hydrocarbon polyaromatig'!U9)=TRUE, IF('Data hydrocarbon polyaromatig'!U9&lt;'Data hydrocarbon polyaromatig'!U$38, "ERROR", 'Data hydrocarbon polyaromatig'!U9/1000), IF('Data hydrocarbon polyaromatig'!U9="&lt;LOD",'Data hydrocarbon polyaromatig'!U$38/1000, "ERROR")))</f>
        <v/>
      </c>
      <c r="W9" s="141" t="str">
        <f>IF('Data hydrocarbon polyaromatig'!V9="","",IF(ISNUMBER('Data hydrocarbon polyaromatig'!V9)=TRUE, IF('Data hydrocarbon polyaromatig'!V9&lt;'Data hydrocarbon polyaromatig'!V$38, "ERROR", 'Data hydrocarbon polyaromatig'!V9/1000), IF('Data hydrocarbon polyaromatig'!V9="&lt;LOD",'Data hydrocarbon polyaromatig'!V$38/1000, "ERROR")))</f>
        <v/>
      </c>
      <c r="X9" s="141" t="str">
        <f>IF('Data hydrocarbon polyaromatig'!W9="","",IF(ISNUMBER('Data hydrocarbon polyaromatig'!W9)=TRUE, IF('Data hydrocarbon polyaromatig'!W9&lt;'Data hydrocarbon polyaromatig'!W$38, "ERROR", 'Data hydrocarbon polyaromatig'!W9/1000), IF('Data hydrocarbon polyaromatig'!W9="&lt;LOD",'Data hydrocarbon polyaromatig'!W$38/1000, "ERROR")))</f>
        <v/>
      </c>
      <c r="Y9" s="24" t="str">
        <f>IF('Data hydrocarbon polyaromatig'!X9="","",IF(ISNUMBER('Data hydrocarbon polyaromatig'!X9)=TRUE, IF('Data hydrocarbon polyaromatig'!X9&lt;'Data hydrocarbon polyaromatig'!X$38, "ERROR", 'Data hydrocarbon polyaromatig'!X9/1000), IF('Data hydrocarbon polyaromatig'!X9="&lt;LOD",'Data hydrocarbon polyaromatig'!X$38/1000, "ERROR")))</f>
        <v/>
      </c>
      <c r="Z9" s="24" t="str">
        <f>IF('Data hydrocarbon polyaromatig'!Y9="","",IF(ISNUMBER('Data hydrocarbon polyaromatig'!Y9)=TRUE, IF('Data hydrocarbon polyaromatig'!Y9&lt;'Data hydrocarbon polyaromatig'!Y$38, "ERROR", 'Data hydrocarbon polyaromatig'!Y9/1000), IF('Data hydrocarbon polyaromatig'!Y9="&lt;LOD",'Data hydrocarbon polyaromatig'!Y$38/1000, "ERROR")))</f>
        <v/>
      </c>
      <c r="AA9" s="24" t="str">
        <f>IF('Data hydrocarbon polyaromatig'!Z9="","",IF(ISNUMBER('Data hydrocarbon polyaromatig'!Z9)=TRUE, IF('Data hydrocarbon polyaromatig'!Z9&lt;'Data hydrocarbon polyaromatig'!Z$38, "ERROR", 'Data hydrocarbon polyaromatig'!Z9/1000), IF('Data hydrocarbon polyaromatig'!Z9="&lt;LOD",'Data hydrocarbon polyaromatig'!Z$38/1000, "ERROR")))</f>
        <v/>
      </c>
      <c r="AB9" s="24" t="str">
        <f>IF('Data hydrocarbon polyaromatig'!AA9="","",IF(ISNUMBER('Data hydrocarbon polyaromatig'!AA9)=TRUE, IF('Data hydrocarbon polyaromatig'!AA9&lt;'Data hydrocarbon polyaromatig'!AA$38, "ERROR", 'Data hydrocarbon polyaromatig'!AA9/1000), IF('Data hydrocarbon polyaromatig'!AA9="&lt;LOD",'Data hydrocarbon polyaromatig'!AA$38/1000, "ERROR")))</f>
        <v/>
      </c>
      <c r="AC9" s="24" t="str">
        <f>IF('Data hydrocarbon polyaromatig'!AB9="","",IF(ISNUMBER('Data hydrocarbon polyaromatig'!AB9)=TRUE, IF('Data hydrocarbon polyaromatig'!AB9&lt;'Data hydrocarbon polyaromatig'!AB$38, "ERROR", 'Data hydrocarbon polyaromatig'!AB9/1000), IF('Data hydrocarbon polyaromatig'!AB9="&lt;LOD",'Data hydrocarbon polyaromatig'!AB$38/1000, "ERROR")))</f>
        <v/>
      </c>
      <c r="AD9" s="24" t="str">
        <f>IF('Data hydrocarbon polyaromatig'!AC9="","",IF(ISNUMBER('Data hydrocarbon polyaromatig'!AC9)=TRUE, IF('Data hydrocarbon polyaromatig'!AC9&lt;'Data hydrocarbon polyaromatig'!AC$38, "ERROR", 'Data hydrocarbon polyaromatig'!AC9/1000), IF('Data hydrocarbon polyaromatig'!AC9="&lt;LOD",'Data hydrocarbon polyaromatig'!AC$38/1000, "ERROR")))</f>
        <v/>
      </c>
      <c r="AE9" s="24" t="str">
        <f>IF('Data hydrocarbon polyaromatig'!AD9="","",IF(ISNUMBER('Data hydrocarbon polyaromatig'!AD9)=TRUE, IF('Data hydrocarbon polyaromatig'!AD9&lt;'Data hydrocarbon polyaromatig'!AD$38, "ERROR", 'Data hydrocarbon polyaromatig'!AD9/1000), IF('Data hydrocarbon polyaromatig'!AD9="&lt;LOD",'Data hydrocarbon polyaromatig'!AD$38/1000, "ERROR")))</f>
        <v/>
      </c>
      <c r="AF9" s="24" t="str">
        <f>IF('Data hydrocarbon polyaromatig'!AE9="","",IF(ISNUMBER('Data hydrocarbon polyaromatig'!AE9)=TRUE, IF('Data hydrocarbon polyaromatig'!AE9&lt;'Data hydrocarbon polyaromatig'!AE$38, "ERROR", 'Data hydrocarbon polyaromatig'!AE9/1000), IF('Data hydrocarbon polyaromatig'!AE9="&lt;LOD",'Data hydrocarbon polyaromatig'!AE$38/1000, "ERROR")))</f>
        <v/>
      </c>
      <c r="AG9" s="24" t="str">
        <f>IF('Data hydrocarbon polyaromatig'!AF9="","",IF(ISNUMBER('Data hydrocarbon polyaromatig'!AF9)=TRUE, IF('Data hydrocarbon polyaromatig'!AF9&lt;'Data hydrocarbon polyaromatig'!AF$38, "ERROR", 'Data hydrocarbon polyaromatig'!AF9/1000), IF('Data hydrocarbon polyaromatig'!AF9="&lt;LOD",'Data hydrocarbon polyaromatig'!AF$38/1000, "ERROR")))</f>
        <v/>
      </c>
      <c r="AH9" s="24" t="str">
        <f>IF('Data hydrocarbon polyaromatig'!AG9="","",IF(ISNUMBER('Data hydrocarbon polyaromatig'!AG9)=TRUE, IF('Data hydrocarbon polyaromatig'!AG9&lt;'Data hydrocarbon polyaromatig'!AG$38, "ERROR", 'Data hydrocarbon polyaromatig'!AG9), IF('Data hydrocarbon polyaromatig'!AG9="&lt;LOD",'Data hydrocarbon polyaromatig'!AG$38, "ERROR")))</f>
        <v/>
      </c>
      <c r="AI9" s="400"/>
    </row>
    <row r="10" spans="2:35" ht="20.149999999999999" customHeight="1" thickBot="1" x14ac:dyDescent="0.4">
      <c r="B10" s="396"/>
      <c r="C10" s="32" t="s">
        <v>7</v>
      </c>
      <c r="D10" s="47" t="str">
        <f>IF('Gwybodaeth Ymgeiswyr'!E19="","",'Gwybodaeth Ymgeiswyr'!E19)</f>
        <v/>
      </c>
      <c r="E10" s="400"/>
      <c r="G10" s="396"/>
      <c r="H10" s="23" t="str">
        <f>IF('Data hydrocarbon polyaromatig'!H10="","",'Data hydrocarbon polyaromatig'!H10)</f>
        <v/>
      </c>
      <c r="I10" s="24" t="str">
        <f>IF('Data hydrocarbon polyaromatig'!I10="","",'Data hydrocarbon polyaromatig'!I10)</f>
        <v/>
      </c>
      <c r="J10" s="204" t="str">
        <f>IFERROR(IF(K10="","",(IF(VLOOKUP(K10,'Gwybodaeth Ymgeiswyr'!$K$8:$L$37,2,0)="y","y",""))),"Manual entry required")</f>
        <v/>
      </c>
      <c r="K10" s="37" t="str">
        <f>IF('Data hydrocarbon polyaromatig'!J10="","",'Data hydrocarbon polyaromatig'!J10)</f>
        <v/>
      </c>
      <c r="L10" s="23" t="str">
        <f>IF('Data hydrocarbon polyaromatig'!K10="","",IF(ISNUMBER('Data hydrocarbon polyaromatig'!K10)=TRUE, IF('Data hydrocarbon polyaromatig'!K10&lt;'Data hydrocarbon polyaromatig'!K$38, "ERROR", 'Data hydrocarbon polyaromatig'!K10/1000), IF('Data hydrocarbon polyaromatig'!K10="&lt;LOD",'Data hydrocarbon polyaromatig'!K$38/1000, "ERROR")))</f>
        <v/>
      </c>
      <c r="M10" s="141" t="str">
        <f>IF('Data hydrocarbon polyaromatig'!L10="","",IF(ISNUMBER('Data hydrocarbon polyaromatig'!L10)=TRUE, IF('Data hydrocarbon polyaromatig'!L10&lt;'Data hydrocarbon polyaromatig'!L$38, "ERROR", 'Data hydrocarbon polyaromatig'!L10/1000), IF('Data hydrocarbon polyaromatig'!L10="&lt;LOD",'Data hydrocarbon polyaromatig'!L$38/1000, "ERROR")))</f>
        <v/>
      </c>
      <c r="N10" s="141" t="str">
        <f>IF('Data hydrocarbon polyaromatig'!M10="","",IF(ISNUMBER('Data hydrocarbon polyaromatig'!M10)=TRUE, IF('Data hydrocarbon polyaromatig'!M10&lt;'Data hydrocarbon polyaromatig'!M$38, "ERROR", 'Data hydrocarbon polyaromatig'!M10/1000), IF('Data hydrocarbon polyaromatig'!M10="&lt;LOD",'Data hydrocarbon polyaromatig'!M$38/1000, "ERROR")))</f>
        <v/>
      </c>
      <c r="O10" s="141" t="str">
        <f>IF('Data hydrocarbon polyaromatig'!N10="","",IF(ISNUMBER('Data hydrocarbon polyaromatig'!N10)=TRUE, IF('Data hydrocarbon polyaromatig'!N10&lt;'Data hydrocarbon polyaromatig'!N$38, "ERROR", 'Data hydrocarbon polyaromatig'!N10/1000), IF('Data hydrocarbon polyaromatig'!N10="&lt;LOD",'Data hydrocarbon polyaromatig'!N$38/1000, "ERROR")))</f>
        <v/>
      </c>
      <c r="P10" s="141" t="str">
        <f>IF('Data hydrocarbon polyaromatig'!O10="","",IF(ISNUMBER('Data hydrocarbon polyaromatig'!O10)=TRUE, IF('Data hydrocarbon polyaromatig'!O10&lt;'Data hydrocarbon polyaromatig'!O$38, "ERROR", 'Data hydrocarbon polyaromatig'!O10/1000), IF('Data hydrocarbon polyaromatig'!O10="&lt;LOD",'Data hydrocarbon polyaromatig'!O$38/1000, "ERROR")))</f>
        <v/>
      </c>
      <c r="Q10" s="141" t="str">
        <f>IF('Data hydrocarbon polyaromatig'!P10="","",IF(ISNUMBER('Data hydrocarbon polyaromatig'!P10)=TRUE, IF('Data hydrocarbon polyaromatig'!P10&lt;'Data hydrocarbon polyaromatig'!P$38, "ERROR", 'Data hydrocarbon polyaromatig'!P10/1000), IF('Data hydrocarbon polyaromatig'!P10="&lt;LOD",'Data hydrocarbon polyaromatig'!P$38/1000, "ERROR")))</f>
        <v/>
      </c>
      <c r="R10" s="141" t="str">
        <f>IF('Data hydrocarbon polyaromatig'!Q10="","",IF(ISNUMBER('Data hydrocarbon polyaromatig'!Q10)=TRUE, IF('Data hydrocarbon polyaromatig'!Q10&lt;'Data hydrocarbon polyaromatig'!Q$38, "ERROR", 'Data hydrocarbon polyaromatig'!Q10/1000), IF('Data hydrocarbon polyaromatig'!Q10="&lt;LOD",'Data hydrocarbon polyaromatig'!Q$38/1000, "ERROR")))</f>
        <v/>
      </c>
      <c r="S10" s="141" t="str">
        <f>IF('Data hydrocarbon polyaromatig'!R10="","",IF(ISNUMBER('Data hydrocarbon polyaromatig'!R10)=TRUE, IF('Data hydrocarbon polyaromatig'!R10&lt;'Data hydrocarbon polyaromatig'!R$38, "ERROR", 'Data hydrocarbon polyaromatig'!R10/1000), IF('Data hydrocarbon polyaromatig'!R10="&lt;LOD",'Data hydrocarbon polyaromatig'!R$38/1000, "ERROR")))</f>
        <v/>
      </c>
      <c r="T10" s="141" t="str">
        <f>IF('Data hydrocarbon polyaromatig'!S10="","",IF(ISNUMBER('Data hydrocarbon polyaromatig'!S10)=TRUE, IF('Data hydrocarbon polyaromatig'!S10&lt;'Data hydrocarbon polyaromatig'!S$38, "ERROR", 'Data hydrocarbon polyaromatig'!S10/1000), IF('Data hydrocarbon polyaromatig'!S10="&lt;LOD",'Data hydrocarbon polyaromatig'!S$38/1000, "ERROR")))</f>
        <v/>
      </c>
      <c r="U10" s="141" t="str">
        <f>IF('Data hydrocarbon polyaromatig'!T10="","",IF(ISNUMBER('Data hydrocarbon polyaromatig'!T10)=TRUE, IF('Data hydrocarbon polyaromatig'!T10&lt;'Data hydrocarbon polyaromatig'!T$38, "ERROR", 'Data hydrocarbon polyaromatig'!T10/1000), IF('Data hydrocarbon polyaromatig'!T10="&lt;LOD",'Data hydrocarbon polyaromatig'!T$38/1000, "ERROR")))</f>
        <v/>
      </c>
      <c r="V10" s="141" t="str">
        <f>IF('Data hydrocarbon polyaromatig'!U10="","",IF(ISNUMBER('Data hydrocarbon polyaromatig'!U10)=TRUE, IF('Data hydrocarbon polyaromatig'!U10&lt;'Data hydrocarbon polyaromatig'!U$38, "ERROR", 'Data hydrocarbon polyaromatig'!U10/1000), IF('Data hydrocarbon polyaromatig'!U10="&lt;LOD",'Data hydrocarbon polyaromatig'!U$38/1000, "ERROR")))</f>
        <v/>
      </c>
      <c r="W10" s="141" t="str">
        <f>IF('Data hydrocarbon polyaromatig'!V10="","",IF(ISNUMBER('Data hydrocarbon polyaromatig'!V10)=TRUE, IF('Data hydrocarbon polyaromatig'!V10&lt;'Data hydrocarbon polyaromatig'!V$38, "ERROR", 'Data hydrocarbon polyaromatig'!V10/1000), IF('Data hydrocarbon polyaromatig'!V10="&lt;LOD",'Data hydrocarbon polyaromatig'!V$38/1000, "ERROR")))</f>
        <v/>
      </c>
      <c r="X10" s="141" t="str">
        <f>IF('Data hydrocarbon polyaromatig'!W10="","",IF(ISNUMBER('Data hydrocarbon polyaromatig'!W10)=TRUE, IF('Data hydrocarbon polyaromatig'!W10&lt;'Data hydrocarbon polyaromatig'!W$38, "ERROR", 'Data hydrocarbon polyaromatig'!W10/1000), IF('Data hydrocarbon polyaromatig'!W10="&lt;LOD",'Data hydrocarbon polyaromatig'!W$38/1000, "ERROR")))</f>
        <v/>
      </c>
      <c r="Y10" s="24" t="str">
        <f>IF('Data hydrocarbon polyaromatig'!X10="","",IF(ISNUMBER('Data hydrocarbon polyaromatig'!X10)=TRUE, IF('Data hydrocarbon polyaromatig'!X10&lt;'Data hydrocarbon polyaromatig'!X$38, "ERROR", 'Data hydrocarbon polyaromatig'!X10/1000), IF('Data hydrocarbon polyaromatig'!X10="&lt;LOD",'Data hydrocarbon polyaromatig'!X$38/1000, "ERROR")))</f>
        <v/>
      </c>
      <c r="Z10" s="24" t="str">
        <f>IF('Data hydrocarbon polyaromatig'!Y10="","",IF(ISNUMBER('Data hydrocarbon polyaromatig'!Y10)=TRUE, IF('Data hydrocarbon polyaromatig'!Y10&lt;'Data hydrocarbon polyaromatig'!Y$38, "ERROR", 'Data hydrocarbon polyaromatig'!Y10/1000), IF('Data hydrocarbon polyaromatig'!Y10="&lt;LOD",'Data hydrocarbon polyaromatig'!Y$38/1000, "ERROR")))</f>
        <v/>
      </c>
      <c r="AA10" s="24" t="str">
        <f>IF('Data hydrocarbon polyaromatig'!Z10="","",IF(ISNUMBER('Data hydrocarbon polyaromatig'!Z10)=TRUE, IF('Data hydrocarbon polyaromatig'!Z10&lt;'Data hydrocarbon polyaromatig'!Z$38, "ERROR", 'Data hydrocarbon polyaromatig'!Z10/1000), IF('Data hydrocarbon polyaromatig'!Z10="&lt;LOD",'Data hydrocarbon polyaromatig'!Z$38/1000, "ERROR")))</f>
        <v/>
      </c>
      <c r="AB10" s="24" t="str">
        <f>IF('Data hydrocarbon polyaromatig'!AA10="","",IF(ISNUMBER('Data hydrocarbon polyaromatig'!AA10)=TRUE, IF('Data hydrocarbon polyaromatig'!AA10&lt;'Data hydrocarbon polyaromatig'!AA$38, "ERROR", 'Data hydrocarbon polyaromatig'!AA10/1000), IF('Data hydrocarbon polyaromatig'!AA10="&lt;LOD",'Data hydrocarbon polyaromatig'!AA$38/1000, "ERROR")))</f>
        <v/>
      </c>
      <c r="AC10" s="24" t="str">
        <f>IF('Data hydrocarbon polyaromatig'!AB10="","",IF(ISNUMBER('Data hydrocarbon polyaromatig'!AB10)=TRUE, IF('Data hydrocarbon polyaromatig'!AB10&lt;'Data hydrocarbon polyaromatig'!AB$38, "ERROR", 'Data hydrocarbon polyaromatig'!AB10/1000), IF('Data hydrocarbon polyaromatig'!AB10="&lt;LOD",'Data hydrocarbon polyaromatig'!AB$38/1000, "ERROR")))</f>
        <v/>
      </c>
      <c r="AD10" s="24" t="str">
        <f>IF('Data hydrocarbon polyaromatig'!AC10="","",IF(ISNUMBER('Data hydrocarbon polyaromatig'!AC10)=TRUE, IF('Data hydrocarbon polyaromatig'!AC10&lt;'Data hydrocarbon polyaromatig'!AC$38, "ERROR", 'Data hydrocarbon polyaromatig'!AC10/1000), IF('Data hydrocarbon polyaromatig'!AC10="&lt;LOD",'Data hydrocarbon polyaromatig'!AC$38/1000, "ERROR")))</f>
        <v/>
      </c>
      <c r="AE10" s="24" t="str">
        <f>IF('Data hydrocarbon polyaromatig'!AD10="","",IF(ISNUMBER('Data hydrocarbon polyaromatig'!AD10)=TRUE, IF('Data hydrocarbon polyaromatig'!AD10&lt;'Data hydrocarbon polyaromatig'!AD$38, "ERROR", 'Data hydrocarbon polyaromatig'!AD10/1000), IF('Data hydrocarbon polyaromatig'!AD10="&lt;LOD",'Data hydrocarbon polyaromatig'!AD$38/1000, "ERROR")))</f>
        <v/>
      </c>
      <c r="AF10" s="24" t="str">
        <f>IF('Data hydrocarbon polyaromatig'!AE10="","",IF(ISNUMBER('Data hydrocarbon polyaromatig'!AE10)=TRUE, IF('Data hydrocarbon polyaromatig'!AE10&lt;'Data hydrocarbon polyaromatig'!AE$38, "ERROR", 'Data hydrocarbon polyaromatig'!AE10/1000), IF('Data hydrocarbon polyaromatig'!AE10="&lt;LOD",'Data hydrocarbon polyaromatig'!AE$38/1000, "ERROR")))</f>
        <v/>
      </c>
      <c r="AG10" s="24" t="str">
        <f>IF('Data hydrocarbon polyaromatig'!AF10="","",IF(ISNUMBER('Data hydrocarbon polyaromatig'!AF10)=TRUE, IF('Data hydrocarbon polyaromatig'!AF10&lt;'Data hydrocarbon polyaromatig'!AF$38, "ERROR", 'Data hydrocarbon polyaromatig'!AF10/1000), IF('Data hydrocarbon polyaromatig'!AF10="&lt;LOD",'Data hydrocarbon polyaromatig'!AF$38/1000, "ERROR")))</f>
        <v/>
      </c>
      <c r="AH10" s="24" t="str">
        <f>IF('Data hydrocarbon polyaromatig'!AG10="","",IF(ISNUMBER('Data hydrocarbon polyaromatig'!AG10)=TRUE, IF('Data hydrocarbon polyaromatig'!AG10&lt;'Data hydrocarbon polyaromatig'!AG$38, "ERROR", 'Data hydrocarbon polyaromatig'!AG10), IF('Data hydrocarbon polyaromatig'!AG10="&lt;LOD",'Data hydrocarbon polyaromatig'!AG$38, "ERROR")))</f>
        <v/>
      </c>
      <c r="AI10" s="400"/>
    </row>
    <row r="11" spans="2:35" ht="20.149999999999999" customHeight="1" thickBot="1" x14ac:dyDescent="0.4">
      <c r="B11" s="396"/>
      <c r="C11" s="393"/>
      <c r="D11" s="393"/>
      <c r="E11" s="400"/>
      <c r="G11" s="396"/>
      <c r="H11" s="23" t="str">
        <f>IF('Data hydrocarbon polyaromatig'!H11="","",'Data hydrocarbon polyaromatig'!H11)</f>
        <v/>
      </c>
      <c r="I11" s="24" t="str">
        <f>IF('Data hydrocarbon polyaromatig'!I11="","",'Data hydrocarbon polyaromatig'!I11)</f>
        <v/>
      </c>
      <c r="J11" s="204" t="str">
        <f>IFERROR(IF(K11="","",(IF(VLOOKUP(K11,'Gwybodaeth Ymgeiswyr'!$K$8:$L$37,2,0)="y","y",""))),"Manual entry required")</f>
        <v/>
      </c>
      <c r="K11" s="37" t="str">
        <f>IF('Data hydrocarbon polyaromatig'!J11="","",'Data hydrocarbon polyaromatig'!J11)</f>
        <v/>
      </c>
      <c r="L11" s="23" t="str">
        <f>IF('Data hydrocarbon polyaromatig'!K11="","",IF(ISNUMBER('Data hydrocarbon polyaromatig'!K11)=TRUE, IF('Data hydrocarbon polyaromatig'!K11&lt;'Data hydrocarbon polyaromatig'!K$38, "ERROR", 'Data hydrocarbon polyaromatig'!K11/1000), IF('Data hydrocarbon polyaromatig'!K11="&lt;LOD",'Data hydrocarbon polyaromatig'!K$38/1000, "ERROR")))</f>
        <v/>
      </c>
      <c r="M11" s="141" t="str">
        <f>IF('Data hydrocarbon polyaromatig'!L11="","",IF(ISNUMBER('Data hydrocarbon polyaromatig'!L11)=TRUE, IF('Data hydrocarbon polyaromatig'!L11&lt;'Data hydrocarbon polyaromatig'!L$38, "ERROR", 'Data hydrocarbon polyaromatig'!L11/1000), IF('Data hydrocarbon polyaromatig'!L11="&lt;LOD",'Data hydrocarbon polyaromatig'!L$38/1000, "ERROR")))</f>
        <v/>
      </c>
      <c r="N11" s="141" t="str">
        <f>IF('Data hydrocarbon polyaromatig'!M11="","",IF(ISNUMBER('Data hydrocarbon polyaromatig'!M11)=TRUE, IF('Data hydrocarbon polyaromatig'!M11&lt;'Data hydrocarbon polyaromatig'!M$38, "ERROR", 'Data hydrocarbon polyaromatig'!M11/1000), IF('Data hydrocarbon polyaromatig'!M11="&lt;LOD",'Data hydrocarbon polyaromatig'!M$38/1000, "ERROR")))</f>
        <v/>
      </c>
      <c r="O11" s="141" t="str">
        <f>IF('Data hydrocarbon polyaromatig'!N11="","",IF(ISNUMBER('Data hydrocarbon polyaromatig'!N11)=TRUE, IF('Data hydrocarbon polyaromatig'!N11&lt;'Data hydrocarbon polyaromatig'!N$38, "ERROR", 'Data hydrocarbon polyaromatig'!N11/1000), IF('Data hydrocarbon polyaromatig'!N11="&lt;LOD",'Data hydrocarbon polyaromatig'!N$38/1000, "ERROR")))</f>
        <v/>
      </c>
      <c r="P11" s="141" t="str">
        <f>IF('Data hydrocarbon polyaromatig'!O11="","",IF(ISNUMBER('Data hydrocarbon polyaromatig'!O11)=TRUE, IF('Data hydrocarbon polyaromatig'!O11&lt;'Data hydrocarbon polyaromatig'!O$38, "ERROR", 'Data hydrocarbon polyaromatig'!O11/1000), IF('Data hydrocarbon polyaromatig'!O11="&lt;LOD",'Data hydrocarbon polyaromatig'!O$38/1000, "ERROR")))</f>
        <v/>
      </c>
      <c r="Q11" s="141" t="str">
        <f>IF('Data hydrocarbon polyaromatig'!P11="","",IF(ISNUMBER('Data hydrocarbon polyaromatig'!P11)=TRUE, IF('Data hydrocarbon polyaromatig'!P11&lt;'Data hydrocarbon polyaromatig'!P$38, "ERROR", 'Data hydrocarbon polyaromatig'!P11/1000), IF('Data hydrocarbon polyaromatig'!P11="&lt;LOD",'Data hydrocarbon polyaromatig'!P$38/1000, "ERROR")))</f>
        <v/>
      </c>
      <c r="R11" s="141" t="str">
        <f>IF('Data hydrocarbon polyaromatig'!Q11="","",IF(ISNUMBER('Data hydrocarbon polyaromatig'!Q11)=TRUE, IF('Data hydrocarbon polyaromatig'!Q11&lt;'Data hydrocarbon polyaromatig'!Q$38, "ERROR", 'Data hydrocarbon polyaromatig'!Q11/1000), IF('Data hydrocarbon polyaromatig'!Q11="&lt;LOD",'Data hydrocarbon polyaromatig'!Q$38/1000, "ERROR")))</f>
        <v/>
      </c>
      <c r="S11" s="141" t="str">
        <f>IF('Data hydrocarbon polyaromatig'!R11="","",IF(ISNUMBER('Data hydrocarbon polyaromatig'!R11)=TRUE, IF('Data hydrocarbon polyaromatig'!R11&lt;'Data hydrocarbon polyaromatig'!R$38, "ERROR", 'Data hydrocarbon polyaromatig'!R11/1000), IF('Data hydrocarbon polyaromatig'!R11="&lt;LOD",'Data hydrocarbon polyaromatig'!R$38/1000, "ERROR")))</f>
        <v/>
      </c>
      <c r="T11" s="141" t="str">
        <f>IF('Data hydrocarbon polyaromatig'!S11="","",IF(ISNUMBER('Data hydrocarbon polyaromatig'!S11)=TRUE, IF('Data hydrocarbon polyaromatig'!S11&lt;'Data hydrocarbon polyaromatig'!S$38, "ERROR", 'Data hydrocarbon polyaromatig'!S11/1000), IF('Data hydrocarbon polyaromatig'!S11="&lt;LOD",'Data hydrocarbon polyaromatig'!S$38/1000, "ERROR")))</f>
        <v/>
      </c>
      <c r="U11" s="141" t="str">
        <f>IF('Data hydrocarbon polyaromatig'!T11="","",IF(ISNUMBER('Data hydrocarbon polyaromatig'!T11)=TRUE, IF('Data hydrocarbon polyaromatig'!T11&lt;'Data hydrocarbon polyaromatig'!T$38, "ERROR", 'Data hydrocarbon polyaromatig'!T11/1000), IF('Data hydrocarbon polyaromatig'!T11="&lt;LOD",'Data hydrocarbon polyaromatig'!T$38/1000, "ERROR")))</f>
        <v/>
      </c>
      <c r="V11" s="141" t="str">
        <f>IF('Data hydrocarbon polyaromatig'!U11="","",IF(ISNUMBER('Data hydrocarbon polyaromatig'!U11)=TRUE, IF('Data hydrocarbon polyaromatig'!U11&lt;'Data hydrocarbon polyaromatig'!U$38, "ERROR", 'Data hydrocarbon polyaromatig'!U11/1000), IF('Data hydrocarbon polyaromatig'!U11="&lt;LOD",'Data hydrocarbon polyaromatig'!U$38/1000, "ERROR")))</f>
        <v/>
      </c>
      <c r="W11" s="141" t="str">
        <f>IF('Data hydrocarbon polyaromatig'!V11="","",IF(ISNUMBER('Data hydrocarbon polyaromatig'!V11)=TRUE, IF('Data hydrocarbon polyaromatig'!V11&lt;'Data hydrocarbon polyaromatig'!V$38, "ERROR", 'Data hydrocarbon polyaromatig'!V11/1000), IF('Data hydrocarbon polyaromatig'!V11="&lt;LOD",'Data hydrocarbon polyaromatig'!V$38/1000, "ERROR")))</f>
        <v/>
      </c>
      <c r="X11" s="141" t="str">
        <f>IF('Data hydrocarbon polyaromatig'!W11="","",IF(ISNUMBER('Data hydrocarbon polyaromatig'!W11)=TRUE, IF('Data hydrocarbon polyaromatig'!W11&lt;'Data hydrocarbon polyaromatig'!W$38, "ERROR", 'Data hydrocarbon polyaromatig'!W11/1000), IF('Data hydrocarbon polyaromatig'!W11="&lt;LOD",'Data hydrocarbon polyaromatig'!W$38/1000, "ERROR")))</f>
        <v/>
      </c>
      <c r="Y11" s="24" t="str">
        <f>IF('Data hydrocarbon polyaromatig'!X11="","",IF(ISNUMBER('Data hydrocarbon polyaromatig'!X11)=TRUE, IF('Data hydrocarbon polyaromatig'!X11&lt;'Data hydrocarbon polyaromatig'!X$38, "ERROR", 'Data hydrocarbon polyaromatig'!X11/1000), IF('Data hydrocarbon polyaromatig'!X11="&lt;LOD",'Data hydrocarbon polyaromatig'!X$38/1000, "ERROR")))</f>
        <v/>
      </c>
      <c r="Z11" s="24" t="str">
        <f>IF('Data hydrocarbon polyaromatig'!Y11="","",IF(ISNUMBER('Data hydrocarbon polyaromatig'!Y11)=TRUE, IF('Data hydrocarbon polyaromatig'!Y11&lt;'Data hydrocarbon polyaromatig'!Y$38, "ERROR", 'Data hydrocarbon polyaromatig'!Y11/1000), IF('Data hydrocarbon polyaromatig'!Y11="&lt;LOD",'Data hydrocarbon polyaromatig'!Y$38/1000, "ERROR")))</f>
        <v/>
      </c>
      <c r="AA11" s="24" t="str">
        <f>IF('Data hydrocarbon polyaromatig'!Z11="","",IF(ISNUMBER('Data hydrocarbon polyaromatig'!Z11)=TRUE, IF('Data hydrocarbon polyaromatig'!Z11&lt;'Data hydrocarbon polyaromatig'!Z$38, "ERROR", 'Data hydrocarbon polyaromatig'!Z11/1000), IF('Data hydrocarbon polyaromatig'!Z11="&lt;LOD",'Data hydrocarbon polyaromatig'!Z$38/1000, "ERROR")))</f>
        <v/>
      </c>
      <c r="AB11" s="24" t="str">
        <f>IF('Data hydrocarbon polyaromatig'!AA11="","",IF(ISNUMBER('Data hydrocarbon polyaromatig'!AA11)=TRUE, IF('Data hydrocarbon polyaromatig'!AA11&lt;'Data hydrocarbon polyaromatig'!AA$38, "ERROR", 'Data hydrocarbon polyaromatig'!AA11/1000), IF('Data hydrocarbon polyaromatig'!AA11="&lt;LOD",'Data hydrocarbon polyaromatig'!AA$38/1000, "ERROR")))</f>
        <v/>
      </c>
      <c r="AC11" s="24" t="str">
        <f>IF('Data hydrocarbon polyaromatig'!AB11="","",IF(ISNUMBER('Data hydrocarbon polyaromatig'!AB11)=TRUE, IF('Data hydrocarbon polyaromatig'!AB11&lt;'Data hydrocarbon polyaromatig'!AB$38, "ERROR", 'Data hydrocarbon polyaromatig'!AB11/1000), IF('Data hydrocarbon polyaromatig'!AB11="&lt;LOD",'Data hydrocarbon polyaromatig'!AB$38/1000, "ERROR")))</f>
        <v/>
      </c>
      <c r="AD11" s="24" t="str">
        <f>IF('Data hydrocarbon polyaromatig'!AC11="","",IF(ISNUMBER('Data hydrocarbon polyaromatig'!AC11)=TRUE, IF('Data hydrocarbon polyaromatig'!AC11&lt;'Data hydrocarbon polyaromatig'!AC$38, "ERROR", 'Data hydrocarbon polyaromatig'!AC11/1000), IF('Data hydrocarbon polyaromatig'!AC11="&lt;LOD",'Data hydrocarbon polyaromatig'!AC$38/1000, "ERROR")))</f>
        <v/>
      </c>
      <c r="AE11" s="24" t="str">
        <f>IF('Data hydrocarbon polyaromatig'!AD11="","",IF(ISNUMBER('Data hydrocarbon polyaromatig'!AD11)=TRUE, IF('Data hydrocarbon polyaromatig'!AD11&lt;'Data hydrocarbon polyaromatig'!AD$38, "ERROR", 'Data hydrocarbon polyaromatig'!AD11/1000), IF('Data hydrocarbon polyaromatig'!AD11="&lt;LOD",'Data hydrocarbon polyaromatig'!AD$38/1000, "ERROR")))</f>
        <v/>
      </c>
      <c r="AF11" s="24" t="str">
        <f>IF('Data hydrocarbon polyaromatig'!AE11="","",IF(ISNUMBER('Data hydrocarbon polyaromatig'!AE11)=TRUE, IF('Data hydrocarbon polyaromatig'!AE11&lt;'Data hydrocarbon polyaromatig'!AE$38, "ERROR", 'Data hydrocarbon polyaromatig'!AE11/1000), IF('Data hydrocarbon polyaromatig'!AE11="&lt;LOD",'Data hydrocarbon polyaromatig'!AE$38/1000, "ERROR")))</f>
        <v/>
      </c>
      <c r="AG11" s="24" t="str">
        <f>IF('Data hydrocarbon polyaromatig'!AF11="","",IF(ISNUMBER('Data hydrocarbon polyaromatig'!AF11)=TRUE, IF('Data hydrocarbon polyaromatig'!AF11&lt;'Data hydrocarbon polyaromatig'!AF$38, "ERROR", 'Data hydrocarbon polyaromatig'!AF11/1000), IF('Data hydrocarbon polyaromatig'!AF11="&lt;LOD",'Data hydrocarbon polyaromatig'!AF$38/1000, "ERROR")))</f>
        <v/>
      </c>
      <c r="AH11" s="24" t="str">
        <f>IF('Data hydrocarbon polyaromatig'!AG11="","",IF(ISNUMBER('Data hydrocarbon polyaromatig'!AG11)=TRUE, IF('Data hydrocarbon polyaromatig'!AG11&lt;'Data hydrocarbon polyaromatig'!AG$38, "ERROR", 'Data hydrocarbon polyaromatig'!AG11), IF('Data hydrocarbon polyaromatig'!AG11="&lt;LOD",'Data hydrocarbon polyaromatig'!AG$38, "ERROR")))</f>
        <v/>
      </c>
      <c r="AI11" s="400"/>
    </row>
    <row r="12" spans="2:35" ht="20.149999999999999" customHeight="1" x14ac:dyDescent="0.35">
      <c r="B12" s="396"/>
      <c r="C12" s="26" t="s">
        <v>72</v>
      </c>
      <c r="D12" s="45" t="str">
        <f>IF('Data hydrocarbon polyaromatig'!D18="","",'Data hydrocarbon polyaromatig'!D18)</f>
        <v/>
      </c>
      <c r="E12" s="400"/>
      <c r="G12" s="396"/>
      <c r="H12" s="23" t="str">
        <f>IF('Data hydrocarbon polyaromatig'!H12="","",'Data hydrocarbon polyaromatig'!H12)</f>
        <v/>
      </c>
      <c r="I12" s="24" t="str">
        <f>IF('Data hydrocarbon polyaromatig'!I12="","",'Data hydrocarbon polyaromatig'!I12)</f>
        <v/>
      </c>
      <c r="J12" s="204" t="str">
        <f>IFERROR(IF(K12="","",(IF(VLOOKUP(K12,'Gwybodaeth Ymgeiswyr'!$K$8:$L$37,2,0)="y","y",""))),"Manual entry required")</f>
        <v/>
      </c>
      <c r="K12" s="37" t="str">
        <f>IF('Data hydrocarbon polyaromatig'!J12="","",'Data hydrocarbon polyaromatig'!J12)</f>
        <v/>
      </c>
      <c r="L12" s="23" t="str">
        <f>IF('Data hydrocarbon polyaromatig'!K12="","",IF(ISNUMBER('Data hydrocarbon polyaromatig'!K12)=TRUE, IF('Data hydrocarbon polyaromatig'!K12&lt;'Data hydrocarbon polyaromatig'!K$38, "ERROR", 'Data hydrocarbon polyaromatig'!K12/1000), IF('Data hydrocarbon polyaromatig'!K12="&lt;LOD",'Data hydrocarbon polyaromatig'!K$38/1000, "ERROR")))</f>
        <v/>
      </c>
      <c r="M12" s="141" t="str">
        <f>IF('Data hydrocarbon polyaromatig'!L12="","",IF(ISNUMBER('Data hydrocarbon polyaromatig'!L12)=TRUE, IF('Data hydrocarbon polyaromatig'!L12&lt;'Data hydrocarbon polyaromatig'!L$38, "ERROR", 'Data hydrocarbon polyaromatig'!L12/1000), IF('Data hydrocarbon polyaromatig'!L12="&lt;LOD",'Data hydrocarbon polyaromatig'!L$38/1000, "ERROR")))</f>
        <v/>
      </c>
      <c r="N12" s="141" t="str">
        <f>IF('Data hydrocarbon polyaromatig'!M12="","",IF(ISNUMBER('Data hydrocarbon polyaromatig'!M12)=TRUE, IF('Data hydrocarbon polyaromatig'!M12&lt;'Data hydrocarbon polyaromatig'!M$38, "ERROR", 'Data hydrocarbon polyaromatig'!M12/1000), IF('Data hydrocarbon polyaromatig'!M12="&lt;LOD",'Data hydrocarbon polyaromatig'!M$38/1000, "ERROR")))</f>
        <v/>
      </c>
      <c r="O12" s="141" t="str">
        <f>IF('Data hydrocarbon polyaromatig'!N12="","",IF(ISNUMBER('Data hydrocarbon polyaromatig'!N12)=TRUE, IF('Data hydrocarbon polyaromatig'!N12&lt;'Data hydrocarbon polyaromatig'!N$38, "ERROR", 'Data hydrocarbon polyaromatig'!N12/1000), IF('Data hydrocarbon polyaromatig'!N12="&lt;LOD",'Data hydrocarbon polyaromatig'!N$38/1000, "ERROR")))</f>
        <v/>
      </c>
      <c r="P12" s="141" t="str">
        <f>IF('Data hydrocarbon polyaromatig'!O12="","",IF(ISNUMBER('Data hydrocarbon polyaromatig'!O12)=TRUE, IF('Data hydrocarbon polyaromatig'!O12&lt;'Data hydrocarbon polyaromatig'!O$38, "ERROR", 'Data hydrocarbon polyaromatig'!O12/1000), IF('Data hydrocarbon polyaromatig'!O12="&lt;LOD",'Data hydrocarbon polyaromatig'!O$38/1000, "ERROR")))</f>
        <v/>
      </c>
      <c r="Q12" s="141" t="str">
        <f>IF('Data hydrocarbon polyaromatig'!P12="","",IF(ISNUMBER('Data hydrocarbon polyaromatig'!P12)=TRUE, IF('Data hydrocarbon polyaromatig'!P12&lt;'Data hydrocarbon polyaromatig'!P$38, "ERROR", 'Data hydrocarbon polyaromatig'!P12/1000), IF('Data hydrocarbon polyaromatig'!P12="&lt;LOD",'Data hydrocarbon polyaromatig'!P$38/1000, "ERROR")))</f>
        <v/>
      </c>
      <c r="R12" s="141" t="str">
        <f>IF('Data hydrocarbon polyaromatig'!Q12="","",IF(ISNUMBER('Data hydrocarbon polyaromatig'!Q12)=TRUE, IF('Data hydrocarbon polyaromatig'!Q12&lt;'Data hydrocarbon polyaromatig'!Q$38, "ERROR", 'Data hydrocarbon polyaromatig'!Q12/1000), IF('Data hydrocarbon polyaromatig'!Q12="&lt;LOD",'Data hydrocarbon polyaromatig'!Q$38/1000, "ERROR")))</f>
        <v/>
      </c>
      <c r="S12" s="141" t="str">
        <f>IF('Data hydrocarbon polyaromatig'!R12="","",IF(ISNUMBER('Data hydrocarbon polyaromatig'!R12)=TRUE, IF('Data hydrocarbon polyaromatig'!R12&lt;'Data hydrocarbon polyaromatig'!R$38, "ERROR", 'Data hydrocarbon polyaromatig'!R12/1000), IF('Data hydrocarbon polyaromatig'!R12="&lt;LOD",'Data hydrocarbon polyaromatig'!R$38/1000, "ERROR")))</f>
        <v/>
      </c>
      <c r="T12" s="141" t="str">
        <f>IF('Data hydrocarbon polyaromatig'!S12="","",IF(ISNUMBER('Data hydrocarbon polyaromatig'!S12)=TRUE, IF('Data hydrocarbon polyaromatig'!S12&lt;'Data hydrocarbon polyaromatig'!S$38, "ERROR", 'Data hydrocarbon polyaromatig'!S12/1000), IF('Data hydrocarbon polyaromatig'!S12="&lt;LOD",'Data hydrocarbon polyaromatig'!S$38/1000, "ERROR")))</f>
        <v/>
      </c>
      <c r="U12" s="141" t="str">
        <f>IF('Data hydrocarbon polyaromatig'!T12="","",IF(ISNUMBER('Data hydrocarbon polyaromatig'!T12)=TRUE, IF('Data hydrocarbon polyaromatig'!T12&lt;'Data hydrocarbon polyaromatig'!T$38, "ERROR", 'Data hydrocarbon polyaromatig'!T12/1000), IF('Data hydrocarbon polyaromatig'!T12="&lt;LOD",'Data hydrocarbon polyaromatig'!T$38/1000, "ERROR")))</f>
        <v/>
      </c>
      <c r="V12" s="141" t="str">
        <f>IF('Data hydrocarbon polyaromatig'!U12="","",IF(ISNUMBER('Data hydrocarbon polyaromatig'!U12)=TRUE, IF('Data hydrocarbon polyaromatig'!U12&lt;'Data hydrocarbon polyaromatig'!U$38, "ERROR", 'Data hydrocarbon polyaromatig'!U12/1000), IF('Data hydrocarbon polyaromatig'!U12="&lt;LOD",'Data hydrocarbon polyaromatig'!U$38/1000, "ERROR")))</f>
        <v/>
      </c>
      <c r="W12" s="141" t="str">
        <f>IF('Data hydrocarbon polyaromatig'!V12="","",IF(ISNUMBER('Data hydrocarbon polyaromatig'!V12)=TRUE, IF('Data hydrocarbon polyaromatig'!V12&lt;'Data hydrocarbon polyaromatig'!V$38, "ERROR", 'Data hydrocarbon polyaromatig'!V12/1000), IF('Data hydrocarbon polyaromatig'!V12="&lt;LOD",'Data hydrocarbon polyaromatig'!V$38/1000, "ERROR")))</f>
        <v/>
      </c>
      <c r="X12" s="141" t="str">
        <f>IF('Data hydrocarbon polyaromatig'!W12="","",IF(ISNUMBER('Data hydrocarbon polyaromatig'!W12)=TRUE, IF('Data hydrocarbon polyaromatig'!W12&lt;'Data hydrocarbon polyaromatig'!W$38, "ERROR", 'Data hydrocarbon polyaromatig'!W12/1000), IF('Data hydrocarbon polyaromatig'!W12="&lt;LOD",'Data hydrocarbon polyaromatig'!W$38/1000, "ERROR")))</f>
        <v/>
      </c>
      <c r="Y12" s="24" t="str">
        <f>IF('Data hydrocarbon polyaromatig'!X12="","",IF(ISNUMBER('Data hydrocarbon polyaromatig'!X12)=TRUE, IF('Data hydrocarbon polyaromatig'!X12&lt;'Data hydrocarbon polyaromatig'!X$38, "ERROR", 'Data hydrocarbon polyaromatig'!X12/1000), IF('Data hydrocarbon polyaromatig'!X12="&lt;LOD",'Data hydrocarbon polyaromatig'!X$38/1000, "ERROR")))</f>
        <v/>
      </c>
      <c r="Z12" s="24" t="str">
        <f>IF('Data hydrocarbon polyaromatig'!Y12="","",IF(ISNUMBER('Data hydrocarbon polyaromatig'!Y12)=TRUE, IF('Data hydrocarbon polyaromatig'!Y12&lt;'Data hydrocarbon polyaromatig'!Y$38, "ERROR", 'Data hydrocarbon polyaromatig'!Y12/1000), IF('Data hydrocarbon polyaromatig'!Y12="&lt;LOD",'Data hydrocarbon polyaromatig'!Y$38/1000, "ERROR")))</f>
        <v/>
      </c>
      <c r="AA12" s="24" t="str">
        <f>IF('Data hydrocarbon polyaromatig'!Z12="","",IF(ISNUMBER('Data hydrocarbon polyaromatig'!Z12)=TRUE, IF('Data hydrocarbon polyaromatig'!Z12&lt;'Data hydrocarbon polyaromatig'!Z$38, "ERROR", 'Data hydrocarbon polyaromatig'!Z12/1000), IF('Data hydrocarbon polyaromatig'!Z12="&lt;LOD",'Data hydrocarbon polyaromatig'!Z$38/1000, "ERROR")))</f>
        <v/>
      </c>
      <c r="AB12" s="24" t="str">
        <f>IF('Data hydrocarbon polyaromatig'!AA12="","",IF(ISNUMBER('Data hydrocarbon polyaromatig'!AA12)=TRUE, IF('Data hydrocarbon polyaromatig'!AA12&lt;'Data hydrocarbon polyaromatig'!AA$38, "ERROR", 'Data hydrocarbon polyaromatig'!AA12/1000), IF('Data hydrocarbon polyaromatig'!AA12="&lt;LOD",'Data hydrocarbon polyaromatig'!AA$38/1000, "ERROR")))</f>
        <v/>
      </c>
      <c r="AC12" s="24" t="str">
        <f>IF('Data hydrocarbon polyaromatig'!AB12="","",IF(ISNUMBER('Data hydrocarbon polyaromatig'!AB12)=TRUE, IF('Data hydrocarbon polyaromatig'!AB12&lt;'Data hydrocarbon polyaromatig'!AB$38, "ERROR", 'Data hydrocarbon polyaromatig'!AB12/1000), IF('Data hydrocarbon polyaromatig'!AB12="&lt;LOD",'Data hydrocarbon polyaromatig'!AB$38/1000, "ERROR")))</f>
        <v/>
      </c>
      <c r="AD12" s="24" t="str">
        <f>IF('Data hydrocarbon polyaromatig'!AC12="","",IF(ISNUMBER('Data hydrocarbon polyaromatig'!AC12)=TRUE, IF('Data hydrocarbon polyaromatig'!AC12&lt;'Data hydrocarbon polyaromatig'!AC$38, "ERROR", 'Data hydrocarbon polyaromatig'!AC12/1000), IF('Data hydrocarbon polyaromatig'!AC12="&lt;LOD",'Data hydrocarbon polyaromatig'!AC$38/1000, "ERROR")))</f>
        <v/>
      </c>
      <c r="AE12" s="24" t="str">
        <f>IF('Data hydrocarbon polyaromatig'!AD12="","",IF(ISNUMBER('Data hydrocarbon polyaromatig'!AD12)=TRUE, IF('Data hydrocarbon polyaromatig'!AD12&lt;'Data hydrocarbon polyaromatig'!AD$38, "ERROR", 'Data hydrocarbon polyaromatig'!AD12/1000), IF('Data hydrocarbon polyaromatig'!AD12="&lt;LOD",'Data hydrocarbon polyaromatig'!AD$38/1000, "ERROR")))</f>
        <v/>
      </c>
      <c r="AF12" s="24" t="str">
        <f>IF('Data hydrocarbon polyaromatig'!AE12="","",IF(ISNUMBER('Data hydrocarbon polyaromatig'!AE12)=TRUE, IF('Data hydrocarbon polyaromatig'!AE12&lt;'Data hydrocarbon polyaromatig'!AE$38, "ERROR", 'Data hydrocarbon polyaromatig'!AE12/1000), IF('Data hydrocarbon polyaromatig'!AE12="&lt;LOD",'Data hydrocarbon polyaromatig'!AE$38/1000, "ERROR")))</f>
        <v/>
      </c>
      <c r="AG12" s="24" t="str">
        <f>IF('Data hydrocarbon polyaromatig'!AF12="","",IF(ISNUMBER('Data hydrocarbon polyaromatig'!AF12)=TRUE, IF('Data hydrocarbon polyaromatig'!AF12&lt;'Data hydrocarbon polyaromatig'!AF$38, "ERROR", 'Data hydrocarbon polyaromatig'!AF12/1000), IF('Data hydrocarbon polyaromatig'!AF12="&lt;LOD",'Data hydrocarbon polyaromatig'!AF$38/1000, "ERROR")))</f>
        <v/>
      </c>
      <c r="AH12" s="24" t="str">
        <f>IF('Data hydrocarbon polyaromatig'!AG12="","",IF(ISNUMBER('Data hydrocarbon polyaromatig'!AG12)=TRUE, IF('Data hydrocarbon polyaromatig'!AG12&lt;'Data hydrocarbon polyaromatig'!AG$38, "ERROR", 'Data hydrocarbon polyaromatig'!AG12), IF('Data hydrocarbon polyaromatig'!AG12="&lt;LOD",'Data hydrocarbon polyaromatig'!AG$38, "ERROR")))</f>
        <v/>
      </c>
      <c r="AI12" s="400"/>
    </row>
    <row r="13" spans="2:35" ht="20.149999999999999" customHeight="1" thickBot="1" x14ac:dyDescent="0.4">
      <c r="B13" s="396"/>
      <c r="C13" s="27" t="s">
        <v>73</v>
      </c>
      <c r="D13" s="201" t="str">
        <f>IF('Data hydrocarbon polyaromatig'!D19="","",'Data hydrocarbon polyaromatig'!D19)</f>
        <v/>
      </c>
      <c r="E13" s="400"/>
      <c r="G13" s="396"/>
      <c r="H13" s="23" t="str">
        <f>IF('Data hydrocarbon polyaromatig'!H13="","",'Data hydrocarbon polyaromatig'!H13)</f>
        <v/>
      </c>
      <c r="I13" s="24" t="str">
        <f>IF('Data hydrocarbon polyaromatig'!I13="","",'Data hydrocarbon polyaromatig'!I13)</f>
        <v/>
      </c>
      <c r="J13" s="204" t="str">
        <f>IFERROR(IF(K13="","",(IF(VLOOKUP(K13,'Gwybodaeth Ymgeiswyr'!$K$8:$L$37,2,0)="y","y",""))),"Manual entry required")</f>
        <v/>
      </c>
      <c r="K13" s="37" t="str">
        <f>IF('Data hydrocarbon polyaromatig'!J13="","",'Data hydrocarbon polyaromatig'!J13)</f>
        <v/>
      </c>
      <c r="L13" s="23" t="str">
        <f>IF('Data hydrocarbon polyaromatig'!K13="","",IF(ISNUMBER('Data hydrocarbon polyaromatig'!K13)=TRUE, IF('Data hydrocarbon polyaromatig'!K13&lt;'Data hydrocarbon polyaromatig'!K$38, "ERROR", 'Data hydrocarbon polyaromatig'!K13/1000), IF('Data hydrocarbon polyaromatig'!K13="&lt;LOD",'Data hydrocarbon polyaromatig'!K$38/1000, "ERROR")))</f>
        <v/>
      </c>
      <c r="M13" s="141" t="str">
        <f>IF('Data hydrocarbon polyaromatig'!L13="","",IF(ISNUMBER('Data hydrocarbon polyaromatig'!L13)=TRUE, IF('Data hydrocarbon polyaromatig'!L13&lt;'Data hydrocarbon polyaromatig'!L$38, "ERROR", 'Data hydrocarbon polyaromatig'!L13/1000), IF('Data hydrocarbon polyaromatig'!L13="&lt;LOD",'Data hydrocarbon polyaromatig'!L$38/1000, "ERROR")))</f>
        <v/>
      </c>
      <c r="N13" s="141" t="str">
        <f>IF('Data hydrocarbon polyaromatig'!M13="","",IF(ISNUMBER('Data hydrocarbon polyaromatig'!M13)=TRUE, IF('Data hydrocarbon polyaromatig'!M13&lt;'Data hydrocarbon polyaromatig'!M$38, "ERROR", 'Data hydrocarbon polyaromatig'!M13/1000), IF('Data hydrocarbon polyaromatig'!M13="&lt;LOD",'Data hydrocarbon polyaromatig'!M$38/1000, "ERROR")))</f>
        <v/>
      </c>
      <c r="O13" s="141" t="str">
        <f>IF('Data hydrocarbon polyaromatig'!N13="","",IF(ISNUMBER('Data hydrocarbon polyaromatig'!N13)=TRUE, IF('Data hydrocarbon polyaromatig'!N13&lt;'Data hydrocarbon polyaromatig'!N$38, "ERROR", 'Data hydrocarbon polyaromatig'!N13/1000), IF('Data hydrocarbon polyaromatig'!N13="&lt;LOD",'Data hydrocarbon polyaromatig'!N$38/1000, "ERROR")))</f>
        <v/>
      </c>
      <c r="P13" s="141" t="str">
        <f>IF('Data hydrocarbon polyaromatig'!O13="","",IF(ISNUMBER('Data hydrocarbon polyaromatig'!O13)=TRUE, IF('Data hydrocarbon polyaromatig'!O13&lt;'Data hydrocarbon polyaromatig'!O$38, "ERROR", 'Data hydrocarbon polyaromatig'!O13/1000), IF('Data hydrocarbon polyaromatig'!O13="&lt;LOD",'Data hydrocarbon polyaromatig'!O$38/1000, "ERROR")))</f>
        <v/>
      </c>
      <c r="Q13" s="141" t="str">
        <f>IF('Data hydrocarbon polyaromatig'!P13="","",IF(ISNUMBER('Data hydrocarbon polyaromatig'!P13)=TRUE, IF('Data hydrocarbon polyaromatig'!P13&lt;'Data hydrocarbon polyaromatig'!P$38, "ERROR", 'Data hydrocarbon polyaromatig'!P13/1000), IF('Data hydrocarbon polyaromatig'!P13="&lt;LOD",'Data hydrocarbon polyaromatig'!P$38/1000, "ERROR")))</f>
        <v/>
      </c>
      <c r="R13" s="141" t="str">
        <f>IF('Data hydrocarbon polyaromatig'!Q13="","",IF(ISNUMBER('Data hydrocarbon polyaromatig'!Q13)=TRUE, IF('Data hydrocarbon polyaromatig'!Q13&lt;'Data hydrocarbon polyaromatig'!Q$38, "ERROR", 'Data hydrocarbon polyaromatig'!Q13/1000), IF('Data hydrocarbon polyaromatig'!Q13="&lt;LOD",'Data hydrocarbon polyaromatig'!Q$38/1000, "ERROR")))</f>
        <v/>
      </c>
      <c r="S13" s="141" t="str">
        <f>IF('Data hydrocarbon polyaromatig'!R13="","",IF(ISNUMBER('Data hydrocarbon polyaromatig'!R13)=TRUE, IF('Data hydrocarbon polyaromatig'!R13&lt;'Data hydrocarbon polyaromatig'!R$38, "ERROR", 'Data hydrocarbon polyaromatig'!R13/1000), IF('Data hydrocarbon polyaromatig'!R13="&lt;LOD",'Data hydrocarbon polyaromatig'!R$38/1000, "ERROR")))</f>
        <v/>
      </c>
      <c r="T13" s="141" t="str">
        <f>IF('Data hydrocarbon polyaromatig'!S13="","",IF(ISNUMBER('Data hydrocarbon polyaromatig'!S13)=TRUE, IF('Data hydrocarbon polyaromatig'!S13&lt;'Data hydrocarbon polyaromatig'!S$38, "ERROR", 'Data hydrocarbon polyaromatig'!S13/1000), IF('Data hydrocarbon polyaromatig'!S13="&lt;LOD",'Data hydrocarbon polyaromatig'!S$38/1000, "ERROR")))</f>
        <v/>
      </c>
      <c r="U13" s="141" t="str">
        <f>IF('Data hydrocarbon polyaromatig'!T13="","",IF(ISNUMBER('Data hydrocarbon polyaromatig'!T13)=TRUE, IF('Data hydrocarbon polyaromatig'!T13&lt;'Data hydrocarbon polyaromatig'!T$38, "ERROR", 'Data hydrocarbon polyaromatig'!T13/1000), IF('Data hydrocarbon polyaromatig'!T13="&lt;LOD",'Data hydrocarbon polyaromatig'!T$38/1000, "ERROR")))</f>
        <v/>
      </c>
      <c r="V13" s="141" t="str">
        <f>IF('Data hydrocarbon polyaromatig'!U13="","",IF(ISNUMBER('Data hydrocarbon polyaromatig'!U13)=TRUE, IF('Data hydrocarbon polyaromatig'!U13&lt;'Data hydrocarbon polyaromatig'!U$38, "ERROR", 'Data hydrocarbon polyaromatig'!U13/1000), IF('Data hydrocarbon polyaromatig'!U13="&lt;LOD",'Data hydrocarbon polyaromatig'!U$38/1000, "ERROR")))</f>
        <v/>
      </c>
      <c r="W13" s="141" t="str">
        <f>IF('Data hydrocarbon polyaromatig'!V13="","",IF(ISNUMBER('Data hydrocarbon polyaromatig'!V13)=TRUE, IF('Data hydrocarbon polyaromatig'!V13&lt;'Data hydrocarbon polyaromatig'!V$38, "ERROR", 'Data hydrocarbon polyaromatig'!V13/1000), IF('Data hydrocarbon polyaromatig'!V13="&lt;LOD",'Data hydrocarbon polyaromatig'!V$38/1000, "ERROR")))</f>
        <v/>
      </c>
      <c r="X13" s="141" t="str">
        <f>IF('Data hydrocarbon polyaromatig'!W13="","",IF(ISNUMBER('Data hydrocarbon polyaromatig'!W13)=TRUE, IF('Data hydrocarbon polyaromatig'!W13&lt;'Data hydrocarbon polyaromatig'!W$38, "ERROR", 'Data hydrocarbon polyaromatig'!W13/1000), IF('Data hydrocarbon polyaromatig'!W13="&lt;LOD",'Data hydrocarbon polyaromatig'!W$38/1000, "ERROR")))</f>
        <v/>
      </c>
      <c r="Y13" s="24" t="str">
        <f>IF('Data hydrocarbon polyaromatig'!X13="","",IF(ISNUMBER('Data hydrocarbon polyaromatig'!X13)=TRUE, IF('Data hydrocarbon polyaromatig'!X13&lt;'Data hydrocarbon polyaromatig'!X$38, "ERROR", 'Data hydrocarbon polyaromatig'!X13/1000), IF('Data hydrocarbon polyaromatig'!X13="&lt;LOD",'Data hydrocarbon polyaromatig'!X$38/1000, "ERROR")))</f>
        <v/>
      </c>
      <c r="Z13" s="24" t="str">
        <f>IF('Data hydrocarbon polyaromatig'!Y13="","",IF(ISNUMBER('Data hydrocarbon polyaromatig'!Y13)=TRUE, IF('Data hydrocarbon polyaromatig'!Y13&lt;'Data hydrocarbon polyaromatig'!Y$38, "ERROR", 'Data hydrocarbon polyaromatig'!Y13/1000), IF('Data hydrocarbon polyaromatig'!Y13="&lt;LOD",'Data hydrocarbon polyaromatig'!Y$38/1000, "ERROR")))</f>
        <v/>
      </c>
      <c r="AA13" s="24" t="str">
        <f>IF('Data hydrocarbon polyaromatig'!Z13="","",IF(ISNUMBER('Data hydrocarbon polyaromatig'!Z13)=TRUE, IF('Data hydrocarbon polyaromatig'!Z13&lt;'Data hydrocarbon polyaromatig'!Z$38, "ERROR", 'Data hydrocarbon polyaromatig'!Z13/1000), IF('Data hydrocarbon polyaromatig'!Z13="&lt;LOD",'Data hydrocarbon polyaromatig'!Z$38/1000, "ERROR")))</f>
        <v/>
      </c>
      <c r="AB13" s="24" t="str">
        <f>IF('Data hydrocarbon polyaromatig'!AA13="","",IF(ISNUMBER('Data hydrocarbon polyaromatig'!AA13)=TRUE, IF('Data hydrocarbon polyaromatig'!AA13&lt;'Data hydrocarbon polyaromatig'!AA$38, "ERROR", 'Data hydrocarbon polyaromatig'!AA13/1000), IF('Data hydrocarbon polyaromatig'!AA13="&lt;LOD",'Data hydrocarbon polyaromatig'!AA$38/1000, "ERROR")))</f>
        <v/>
      </c>
      <c r="AC13" s="24" t="str">
        <f>IF('Data hydrocarbon polyaromatig'!AB13="","",IF(ISNUMBER('Data hydrocarbon polyaromatig'!AB13)=TRUE, IF('Data hydrocarbon polyaromatig'!AB13&lt;'Data hydrocarbon polyaromatig'!AB$38, "ERROR", 'Data hydrocarbon polyaromatig'!AB13/1000), IF('Data hydrocarbon polyaromatig'!AB13="&lt;LOD",'Data hydrocarbon polyaromatig'!AB$38/1000, "ERROR")))</f>
        <v/>
      </c>
      <c r="AD13" s="24" t="str">
        <f>IF('Data hydrocarbon polyaromatig'!AC13="","",IF(ISNUMBER('Data hydrocarbon polyaromatig'!AC13)=TRUE, IF('Data hydrocarbon polyaromatig'!AC13&lt;'Data hydrocarbon polyaromatig'!AC$38, "ERROR", 'Data hydrocarbon polyaromatig'!AC13/1000), IF('Data hydrocarbon polyaromatig'!AC13="&lt;LOD",'Data hydrocarbon polyaromatig'!AC$38/1000, "ERROR")))</f>
        <v/>
      </c>
      <c r="AE13" s="24" t="str">
        <f>IF('Data hydrocarbon polyaromatig'!AD13="","",IF(ISNUMBER('Data hydrocarbon polyaromatig'!AD13)=TRUE, IF('Data hydrocarbon polyaromatig'!AD13&lt;'Data hydrocarbon polyaromatig'!AD$38, "ERROR", 'Data hydrocarbon polyaromatig'!AD13/1000), IF('Data hydrocarbon polyaromatig'!AD13="&lt;LOD",'Data hydrocarbon polyaromatig'!AD$38/1000, "ERROR")))</f>
        <v/>
      </c>
      <c r="AF13" s="24" t="str">
        <f>IF('Data hydrocarbon polyaromatig'!AE13="","",IF(ISNUMBER('Data hydrocarbon polyaromatig'!AE13)=TRUE, IF('Data hydrocarbon polyaromatig'!AE13&lt;'Data hydrocarbon polyaromatig'!AE$38, "ERROR", 'Data hydrocarbon polyaromatig'!AE13/1000), IF('Data hydrocarbon polyaromatig'!AE13="&lt;LOD",'Data hydrocarbon polyaromatig'!AE$38/1000, "ERROR")))</f>
        <v/>
      </c>
      <c r="AG13" s="24" t="str">
        <f>IF('Data hydrocarbon polyaromatig'!AF13="","",IF(ISNUMBER('Data hydrocarbon polyaromatig'!AF13)=TRUE, IF('Data hydrocarbon polyaromatig'!AF13&lt;'Data hydrocarbon polyaromatig'!AF$38, "ERROR", 'Data hydrocarbon polyaromatig'!AF13/1000), IF('Data hydrocarbon polyaromatig'!AF13="&lt;LOD",'Data hydrocarbon polyaromatig'!AF$38/1000, "ERROR")))</f>
        <v/>
      </c>
      <c r="AH13" s="24" t="str">
        <f>IF('Data hydrocarbon polyaromatig'!AG13="","",IF(ISNUMBER('Data hydrocarbon polyaromatig'!AG13)=TRUE, IF('Data hydrocarbon polyaromatig'!AG13&lt;'Data hydrocarbon polyaromatig'!AG$38, "ERROR", 'Data hydrocarbon polyaromatig'!AG13), IF('Data hydrocarbon polyaromatig'!AG13="&lt;LOD",'Data hydrocarbon polyaromatig'!AG$38, "ERROR")))</f>
        <v/>
      </c>
      <c r="AI13" s="400"/>
    </row>
    <row r="14" spans="2:35" ht="20.149999999999999" customHeight="1" thickBot="1" x14ac:dyDescent="0.4">
      <c r="B14" s="397"/>
      <c r="C14" s="398"/>
      <c r="D14" s="398"/>
      <c r="E14" s="399"/>
      <c r="G14" s="396"/>
      <c r="H14" s="23" t="str">
        <f>IF('Data hydrocarbon polyaromatig'!H14="","",'Data hydrocarbon polyaromatig'!H14)</f>
        <v/>
      </c>
      <c r="I14" s="24" t="str">
        <f>IF('Data hydrocarbon polyaromatig'!I14="","",'Data hydrocarbon polyaromatig'!I14)</f>
        <v/>
      </c>
      <c r="J14" s="204" t="str">
        <f>IFERROR(IF(K14="","",(IF(VLOOKUP(K14,'Gwybodaeth Ymgeiswyr'!$K$8:$L$37,2,0)="y","y",""))),"Manual entry required")</f>
        <v/>
      </c>
      <c r="K14" s="37" t="str">
        <f>IF('Data hydrocarbon polyaromatig'!J14="","",'Data hydrocarbon polyaromatig'!J14)</f>
        <v/>
      </c>
      <c r="L14" s="23" t="str">
        <f>IF('Data hydrocarbon polyaromatig'!K14="","",IF(ISNUMBER('Data hydrocarbon polyaromatig'!K14)=TRUE, IF('Data hydrocarbon polyaromatig'!K14&lt;'Data hydrocarbon polyaromatig'!K$38, "ERROR", 'Data hydrocarbon polyaromatig'!K14/1000), IF('Data hydrocarbon polyaromatig'!K14="&lt;LOD",'Data hydrocarbon polyaromatig'!K$38/1000, "ERROR")))</f>
        <v/>
      </c>
      <c r="M14" s="141" t="str">
        <f>IF('Data hydrocarbon polyaromatig'!L14="","",IF(ISNUMBER('Data hydrocarbon polyaromatig'!L14)=TRUE, IF('Data hydrocarbon polyaromatig'!L14&lt;'Data hydrocarbon polyaromatig'!L$38, "ERROR", 'Data hydrocarbon polyaromatig'!L14/1000), IF('Data hydrocarbon polyaromatig'!L14="&lt;LOD",'Data hydrocarbon polyaromatig'!L$38/1000, "ERROR")))</f>
        <v/>
      </c>
      <c r="N14" s="141" t="str">
        <f>IF('Data hydrocarbon polyaromatig'!M14="","",IF(ISNUMBER('Data hydrocarbon polyaromatig'!M14)=TRUE, IF('Data hydrocarbon polyaromatig'!M14&lt;'Data hydrocarbon polyaromatig'!M$38, "ERROR", 'Data hydrocarbon polyaromatig'!M14/1000), IF('Data hydrocarbon polyaromatig'!M14="&lt;LOD",'Data hydrocarbon polyaromatig'!M$38/1000, "ERROR")))</f>
        <v/>
      </c>
      <c r="O14" s="141" t="str">
        <f>IF('Data hydrocarbon polyaromatig'!N14="","",IF(ISNUMBER('Data hydrocarbon polyaromatig'!N14)=TRUE, IF('Data hydrocarbon polyaromatig'!N14&lt;'Data hydrocarbon polyaromatig'!N$38, "ERROR", 'Data hydrocarbon polyaromatig'!N14/1000), IF('Data hydrocarbon polyaromatig'!N14="&lt;LOD",'Data hydrocarbon polyaromatig'!N$38/1000, "ERROR")))</f>
        <v/>
      </c>
      <c r="P14" s="141" t="str">
        <f>IF('Data hydrocarbon polyaromatig'!O14="","",IF(ISNUMBER('Data hydrocarbon polyaromatig'!O14)=TRUE, IF('Data hydrocarbon polyaromatig'!O14&lt;'Data hydrocarbon polyaromatig'!O$38, "ERROR", 'Data hydrocarbon polyaromatig'!O14/1000), IF('Data hydrocarbon polyaromatig'!O14="&lt;LOD",'Data hydrocarbon polyaromatig'!O$38/1000, "ERROR")))</f>
        <v/>
      </c>
      <c r="Q14" s="141" t="str">
        <f>IF('Data hydrocarbon polyaromatig'!P14="","",IF(ISNUMBER('Data hydrocarbon polyaromatig'!P14)=TRUE, IF('Data hydrocarbon polyaromatig'!P14&lt;'Data hydrocarbon polyaromatig'!P$38, "ERROR", 'Data hydrocarbon polyaromatig'!P14/1000), IF('Data hydrocarbon polyaromatig'!P14="&lt;LOD",'Data hydrocarbon polyaromatig'!P$38/1000, "ERROR")))</f>
        <v/>
      </c>
      <c r="R14" s="141" t="str">
        <f>IF('Data hydrocarbon polyaromatig'!Q14="","",IF(ISNUMBER('Data hydrocarbon polyaromatig'!Q14)=TRUE, IF('Data hydrocarbon polyaromatig'!Q14&lt;'Data hydrocarbon polyaromatig'!Q$38, "ERROR", 'Data hydrocarbon polyaromatig'!Q14/1000), IF('Data hydrocarbon polyaromatig'!Q14="&lt;LOD",'Data hydrocarbon polyaromatig'!Q$38/1000, "ERROR")))</f>
        <v/>
      </c>
      <c r="S14" s="141" t="str">
        <f>IF('Data hydrocarbon polyaromatig'!R14="","",IF(ISNUMBER('Data hydrocarbon polyaromatig'!R14)=TRUE, IF('Data hydrocarbon polyaromatig'!R14&lt;'Data hydrocarbon polyaromatig'!R$38, "ERROR", 'Data hydrocarbon polyaromatig'!R14/1000), IF('Data hydrocarbon polyaromatig'!R14="&lt;LOD",'Data hydrocarbon polyaromatig'!R$38/1000, "ERROR")))</f>
        <v/>
      </c>
      <c r="T14" s="141" t="str">
        <f>IF('Data hydrocarbon polyaromatig'!S14="","",IF(ISNUMBER('Data hydrocarbon polyaromatig'!S14)=TRUE, IF('Data hydrocarbon polyaromatig'!S14&lt;'Data hydrocarbon polyaromatig'!S$38, "ERROR", 'Data hydrocarbon polyaromatig'!S14/1000), IF('Data hydrocarbon polyaromatig'!S14="&lt;LOD",'Data hydrocarbon polyaromatig'!S$38/1000, "ERROR")))</f>
        <v/>
      </c>
      <c r="U14" s="141" t="str">
        <f>IF('Data hydrocarbon polyaromatig'!T14="","",IF(ISNUMBER('Data hydrocarbon polyaromatig'!T14)=TRUE, IF('Data hydrocarbon polyaromatig'!T14&lt;'Data hydrocarbon polyaromatig'!T$38, "ERROR", 'Data hydrocarbon polyaromatig'!T14/1000), IF('Data hydrocarbon polyaromatig'!T14="&lt;LOD",'Data hydrocarbon polyaromatig'!T$38/1000, "ERROR")))</f>
        <v/>
      </c>
      <c r="V14" s="141" t="str">
        <f>IF('Data hydrocarbon polyaromatig'!U14="","",IF(ISNUMBER('Data hydrocarbon polyaromatig'!U14)=TRUE, IF('Data hydrocarbon polyaromatig'!U14&lt;'Data hydrocarbon polyaromatig'!U$38, "ERROR", 'Data hydrocarbon polyaromatig'!U14/1000), IF('Data hydrocarbon polyaromatig'!U14="&lt;LOD",'Data hydrocarbon polyaromatig'!U$38/1000, "ERROR")))</f>
        <v/>
      </c>
      <c r="W14" s="141" t="str">
        <f>IF('Data hydrocarbon polyaromatig'!V14="","",IF(ISNUMBER('Data hydrocarbon polyaromatig'!V14)=TRUE, IF('Data hydrocarbon polyaromatig'!V14&lt;'Data hydrocarbon polyaromatig'!V$38, "ERROR", 'Data hydrocarbon polyaromatig'!V14/1000), IF('Data hydrocarbon polyaromatig'!V14="&lt;LOD",'Data hydrocarbon polyaromatig'!V$38/1000, "ERROR")))</f>
        <v/>
      </c>
      <c r="X14" s="141" t="str">
        <f>IF('Data hydrocarbon polyaromatig'!W14="","",IF(ISNUMBER('Data hydrocarbon polyaromatig'!W14)=TRUE, IF('Data hydrocarbon polyaromatig'!W14&lt;'Data hydrocarbon polyaromatig'!W$38, "ERROR", 'Data hydrocarbon polyaromatig'!W14/1000), IF('Data hydrocarbon polyaromatig'!W14="&lt;LOD",'Data hydrocarbon polyaromatig'!W$38/1000, "ERROR")))</f>
        <v/>
      </c>
      <c r="Y14" s="24" t="str">
        <f>IF('Data hydrocarbon polyaromatig'!X14="","",IF(ISNUMBER('Data hydrocarbon polyaromatig'!X14)=TRUE, IF('Data hydrocarbon polyaromatig'!X14&lt;'Data hydrocarbon polyaromatig'!X$38, "ERROR", 'Data hydrocarbon polyaromatig'!X14/1000), IF('Data hydrocarbon polyaromatig'!X14="&lt;LOD",'Data hydrocarbon polyaromatig'!X$38/1000, "ERROR")))</f>
        <v/>
      </c>
      <c r="Z14" s="24" t="str">
        <f>IF('Data hydrocarbon polyaromatig'!Y14="","",IF(ISNUMBER('Data hydrocarbon polyaromatig'!Y14)=TRUE, IF('Data hydrocarbon polyaromatig'!Y14&lt;'Data hydrocarbon polyaromatig'!Y$38, "ERROR", 'Data hydrocarbon polyaromatig'!Y14/1000), IF('Data hydrocarbon polyaromatig'!Y14="&lt;LOD",'Data hydrocarbon polyaromatig'!Y$38/1000, "ERROR")))</f>
        <v/>
      </c>
      <c r="AA14" s="24" t="str">
        <f>IF('Data hydrocarbon polyaromatig'!Z14="","",IF(ISNUMBER('Data hydrocarbon polyaromatig'!Z14)=TRUE, IF('Data hydrocarbon polyaromatig'!Z14&lt;'Data hydrocarbon polyaromatig'!Z$38, "ERROR", 'Data hydrocarbon polyaromatig'!Z14/1000), IF('Data hydrocarbon polyaromatig'!Z14="&lt;LOD",'Data hydrocarbon polyaromatig'!Z$38/1000, "ERROR")))</f>
        <v/>
      </c>
      <c r="AB14" s="24" t="str">
        <f>IF('Data hydrocarbon polyaromatig'!AA14="","",IF(ISNUMBER('Data hydrocarbon polyaromatig'!AA14)=TRUE, IF('Data hydrocarbon polyaromatig'!AA14&lt;'Data hydrocarbon polyaromatig'!AA$38, "ERROR", 'Data hydrocarbon polyaromatig'!AA14/1000), IF('Data hydrocarbon polyaromatig'!AA14="&lt;LOD",'Data hydrocarbon polyaromatig'!AA$38/1000, "ERROR")))</f>
        <v/>
      </c>
      <c r="AC14" s="24" t="str">
        <f>IF('Data hydrocarbon polyaromatig'!AB14="","",IF(ISNUMBER('Data hydrocarbon polyaromatig'!AB14)=TRUE, IF('Data hydrocarbon polyaromatig'!AB14&lt;'Data hydrocarbon polyaromatig'!AB$38, "ERROR", 'Data hydrocarbon polyaromatig'!AB14/1000), IF('Data hydrocarbon polyaromatig'!AB14="&lt;LOD",'Data hydrocarbon polyaromatig'!AB$38/1000, "ERROR")))</f>
        <v/>
      </c>
      <c r="AD14" s="24" t="str">
        <f>IF('Data hydrocarbon polyaromatig'!AC14="","",IF(ISNUMBER('Data hydrocarbon polyaromatig'!AC14)=TRUE, IF('Data hydrocarbon polyaromatig'!AC14&lt;'Data hydrocarbon polyaromatig'!AC$38, "ERROR", 'Data hydrocarbon polyaromatig'!AC14/1000), IF('Data hydrocarbon polyaromatig'!AC14="&lt;LOD",'Data hydrocarbon polyaromatig'!AC$38/1000, "ERROR")))</f>
        <v/>
      </c>
      <c r="AE14" s="24" t="str">
        <f>IF('Data hydrocarbon polyaromatig'!AD14="","",IF(ISNUMBER('Data hydrocarbon polyaromatig'!AD14)=TRUE, IF('Data hydrocarbon polyaromatig'!AD14&lt;'Data hydrocarbon polyaromatig'!AD$38, "ERROR", 'Data hydrocarbon polyaromatig'!AD14/1000), IF('Data hydrocarbon polyaromatig'!AD14="&lt;LOD",'Data hydrocarbon polyaromatig'!AD$38/1000, "ERROR")))</f>
        <v/>
      </c>
      <c r="AF14" s="24" t="str">
        <f>IF('Data hydrocarbon polyaromatig'!AE14="","",IF(ISNUMBER('Data hydrocarbon polyaromatig'!AE14)=TRUE, IF('Data hydrocarbon polyaromatig'!AE14&lt;'Data hydrocarbon polyaromatig'!AE$38, "ERROR", 'Data hydrocarbon polyaromatig'!AE14/1000), IF('Data hydrocarbon polyaromatig'!AE14="&lt;LOD",'Data hydrocarbon polyaromatig'!AE$38/1000, "ERROR")))</f>
        <v/>
      </c>
      <c r="AG14" s="24" t="str">
        <f>IF('Data hydrocarbon polyaromatig'!AF14="","",IF(ISNUMBER('Data hydrocarbon polyaromatig'!AF14)=TRUE, IF('Data hydrocarbon polyaromatig'!AF14&lt;'Data hydrocarbon polyaromatig'!AF$38, "ERROR", 'Data hydrocarbon polyaromatig'!AF14/1000), IF('Data hydrocarbon polyaromatig'!AF14="&lt;LOD",'Data hydrocarbon polyaromatig'!AF$38/1000, "ERROR")))</f>
        <v/>
      </c>
      <c r="AH14" s="24" t="str">
        <f>IF('Data hydrocarbon polyaromatig'!AG14="","",IF(ISNUMBER('Data hydrocarbon polyaromatig'!AG14)=TRUE, IF('Data hydrocarbon polyaromatig'!AG14&lt;'Data hydrocarbon polyaromatig'!AG$38, "ERROR", 'Data hydrocarbon polyaromatig'!AG14), IF('Data hydrocarbon polyaromatig'!AG14="&lt;LOD",'Data hydrocarbon polyaromatig'!AG$38, "ERROR")))</f>
        <v/>
      </c>
      <c r="AI14" s="400"/>
    </row>
    <row r="15" spans="2:35" ht="20.149999999999999" customHeight="1" x14ac:dyDescent="0.35">
      <c r="G15" s="396"/>
      <c r="H15" s="23" t="str">
        <f>IF('Data hydrocarbon polyaromatig'!H15="","",'Data hydrocarbon polyaromatig'!H15)</f>
        <v/>
      </c>
      <c r="I15" s="24" t="str">
        <f>IF('Data hydrocarbon polyaromatig'!I15="","",'Data hydrocarbon polyaromatig'!I15)</f>
        <v/>
      </c>
      <c r="J15" s="204" t="str">
        <f>IFERROR(IF(K15="","",(IF(VLOOKUP(K15,'Gwybodaeth Ymgeiswyr'!$K$8:$L$37,2,0)="y","y",""))),"Manual entry required")</f>
        <v/>
      </c>
      <c r="K15" s="37" t="str">
        <f>IF('Data hydrocarbon polyaromatig'!J15="","",'Data hydrocarbon polyaromatig'!J15)</f>
        <v/>
      </c>
      <c r="L15" s="23" t="str">
        <f>IF('Data hydrocarbon polyaromatig'!K15="","",IF(ISNUMBER('Data hydrocarbon polyaromatig'!K15)=TRUE, IF('Data hydrocarbon polyaromatig'!K15&lt;'Data hydrocarbon polyaromatig'!K$38, "ERROR", 'Data hydrocarbon polyaromatig'!K15/1000), IF('Data hydrocarbon polyaromatig'!K15="&lt;LOD",'Data hydrocarbon polyaromatig'!K$38/1000, "ERROR")))</f>
        <v/>
      </c>
      <c r="M15" s="141" t="str">
        <f>IF('Data hydrocarbon polyaromatig'!L15="","",IF(ISNUMBER('Data hydrocarbon polyaromatig'!L15)=TRUE, IF('Data hydrocarbon polyaromatig'!L15&lt;'Data hydrocarbon polyaromatig'!L$38, "ERROR", 'Data hydrocarbon polyaromatig'!L15/1000), IF('Data hydrocarbon polyaromatig'!L15="&lt;LOD",'Data hydrocarbon polyaromatig'!L$38/1000, "ERROR")))</f>
        <v/>
      </c>
      <c r="N15" s="141" t="str">
        <f>IF('Data hydrocarbon polyaromatig'!M15="","",IF(ISNUMBER('Data hydrocarbon polyaromatig'!M15)=TRUE, IF('Data hydrocarbon polyaromatig'!M15&lt;'Data hydrocarbon polyaromatig'!M$38, "ERROR", 'Data hydrocarbon polyaromatig'!M15/1000), IF('Data hydrocarbon polyaromatig'!M15="&lt;LOD",'Data hydrocarbon polyaromatig'!M$38/1000, "ERROR")))</f>
        <v/>
      </c>
      <c r="O15" s="141" t="str">
        <f>IF('Data hydrocarbon polyaromatig'!N15="","",IF(ISNUMBER('Data hydrocarbon polyaromatig'!N15)=TRUE, IF('Data hydrocarbon polyaromatig'!N15&lt;'Data hydrocarbon polyaromatig'!N$38, "ERROR", 'Data hydrocarbon polyaromatig'!N15/1000), IF('Data hydrocarbon polyaromatig'!N15="&lt;LOD",'Data hydrocarbon polyaromatig'!N$38/1000, "ERROR")))</f>
        <v/>
      </c>
      <c r="P15" s="141" t="str">
        <f>IF('Data hydrocarbon polyaromatig'!O15="","",IF(ISNUMBER('Data hydrocarbon polyaromatig'!O15)=TRUE, IF('Data hydrocarbon polyaromatig'!O15&lt;'Data hydrocarbon polyaromatig'!O$38, "ERROR", 'Data hydrocarbon polyaromatig'!O15/1000), IF('Data hydrocarbon polyaromatig'!O15="&lt;LOD",'Data hydrocarbon polyaromatig'!O$38/1000, "ERROR")))</f>
        <v/>
      </c>
      <c r="Q15" s="141" t="str">
        <f>IF('Data hydrocarbon polyaromatig'!P15="","",IF(ISNUMBER('Data hydrocarbon polyaromatig'!P15)=TRUE, IF('Data hydrocarbon polyaromatig'!P15&lt;'Data hydrocarbon polyaromatig'!P$38, "ERROR", 'Data hydrocarbon polyaromatig'!P15/1000), IF('Data hydrocarbon polyaromatig'!P15="&lt;LOD",'Data hydrocarbon polyaromatig'!P$38/1000, "ERROR")))</f>
        <v/>
      </c>
      <c r="R15" s="141" t="str">
        <f>IF('Data hydrocarbon polyaromatig'!Q15="","",IF(ISNUMBER('Data hydrocarbon polyaromatig'!Q15)=TRUE, IF('Data hydrocarbon polyaromatig'!Q15&lt;'Data hydrocarbon polyaromatig'!Q$38, "ERROR", 'Data hydrocarbon polyaromatig'!Q15/1000), IF('Data hydrocarbon polyaromatig'!Q15="&lt;LOD",'Data hydrocarbon polyaromatig'!Q$38/1000, "ERROR")))</f>
        <v/>
      </c>
      <c r="S15" s="141" t="str">
        <f>IF('Data hydrocarbon polyaromatig'!R15="","",IF(ISNUMBER('Data hydrocarbon polyaromatig'!R15)=TRUE, IF('Data hydrocarbon polyaromatig'!R15&lt;'Data hydrocarbon polyaromatig'!R$38, "ERROR", 'Data hydrocarbon polyaromatig'!R15/1000), IF('Data hydrocarbon polyaromatig'!R15="&lt;LOD",'Data hydrocarbon polyaromatig'!R$38/1000, "ERROR")))</f>
        <v/>
      </c>
      <c r="T15" s="141" t="str">
        <f>IF('Data hydrocarbon polyaromatig'!S15="","",IF(ISNUMBER('Data hydrocarbon polyaromatig'!S15)=TRUE, IF('Data hydrocarbon polyaromatig'!S15&lt;'Data hydrocarbon polyaromatig'!S$38, "ERROR", 'Data hydrocarbon polyaromatig'!S15/1000), IF('Data hydrocarbon polyaromatig'!S15="&lt;LOD",'Data hydrocarbon polyaromatig'!S$38/1000, "ERROR")))</f>
        <v/>
      </c>
      <c r="U15" s="141" t="str">
        <f>IF('Data hydrocarbon polyaromatig'!T15="","",IF(ISNUMBER('Data hydrocarbon polyaromatig'!T15)=TRUE, IF('Data hydrocarbon polyaromatig'!T15&lt;'Data hydrocarbon polyaromatig'!T$38, "ERROR", 'Data hydrocarbon polyaromatig'!T15/1000), IF('Data hydrocarbon polyaromatig'!T15="&lt;LOD",'Data hydrocarbon polyaromatig'!T$38/1000, "ERROR")))</f>
        <v/>
      </c>
      <c r="V15" s="141" t="str">
        <f>IF('Data hydrocarbon polyaromatig'!U15="","",IF(ISNUMBER('Data hydrocarbon polyaromatig'!U15)=TRUE, IF('Data hydrocarbon polyaromatig'!U15&lt;'Data hydrocarbon polyaromatig'!U$38, "ERROR", 'Data hydrocarbon polyaromatig'!U15/1000), IF('Data hydrocarbon polyaromatig'!U15="&lt;LOD",'Data hydrocarbon polyaromatig'!U$38/1000, "ERROR")))</f>
        <v/>
      </c>
      <c r="W15" s="141" t="str">
        <f>IF('Data hydrocarbon polyaromatig'!V15="","",IF(ISNUMBER('Data hydrocarbon polyaromatig'!V15)=TRUE, IF('Data hydrocarbon polyaromatig'!V15&lt;'Data hydrocarbon polyaromatig'!V$38, "ERROR", 'Data hydrocarbon polyaromatig'!V15/1000), IF('Data hydrocarbon polyaromatig'!V15="&lt;LOD",'Data hydrocarbon polyaromatig'!V$38/1000, "ERROR")))</f>
        <v/>
      </c>
      <c r="X15" s="141" t="str">
        <f>IF('Data hydrocarbon polyaromatig'!W15="","",IF(ISNUMBER('Data hydrocarbon polyaromatig'!W15)=TRUE, IF('Data hydrocarbon polyaromatig'!W15&lt;'Data hydrocarbon polyaromatig'!W$38, "ERROR", 'Data hydrocarbon polyaromatig'!W15/1000), IF('Data hydrocarbon polyaromatig'!W15="&lt;LOD",'Data hydrocarbon polyaromatig'!W$38/1000, "ERROR")))</f>
        <v/>
      </c>
      <c r="Y15" s="24" t="str">
        <f>IF('Data hydrocarbon polyaromatig'!X15="","",IF(ISNUMBER('Data hydrocarbon polyaromatig'!X15)=TRUE, IF('Data hydrocarbon polyaromatig'!X15&lt;'Data hydrocarbon polyaromatig'!X$38, "ERROR", 'Data hydrocarbon polyaromatig'!X15/1000), IF('Data hydrocarbon polyaromatig'!X15="&lt;LOD",'Data hydrocarbon polyaromatig'!X$38/1000, "ERROR")))</f>
        <v/>
      </c>
      <c r="Z15" s="24" t="str">
        <f>IF('Data hydrocarbon polyaromatig'!Y15="","",IF(ISNUMBER('Data hydrocarbon polyaromatig'!Y15)=TRUE, IF('Data hydrocarbon polyaromatig'!Y15&lt;'Data hydrocarbon polyaromatig'!Y$38, "ERROR", 'Data hydrocarbon polyaromatig'!Y15/1000), IF('Data hydrocarbon polyaromatig'!Y15="&lt;LOD",'Data hydrocarbon polyaromatig'!Y$38/1000, "ERROR")))</f>
        <v/>
      </c>
      <c r="AA15" s="24" t="str">
        <f>IF('Data hydrocarbon polyaromatig'!Z15="","",IF(ISNUMBER('Data hydrocarbon polyaromatig'!Z15)=TRUE, IF('Data hydrocarbon polyaromatig'!Z15&lt;'Data hydrocarbon polyaromatig'!Z$38, "ERROR", 'Data hydrocarbon polyaromatig'!Z15/1000), IF('Data hydrocarbon polyaromatig'!Z15="&lt;LOD",'Data hydrocarbon polyaromatig'!Z$38/1000, "ERROR")))</f>
        <v/>
      </c>
      <c r="AB15" s="24" t="str">
        <f>IF('Data hydrocarbon polyaromatig'!AA15="","",IF(ISNUMBER('Data hydrocarbon polyaromatig'!AA15)=TRUE, IF('Data hydrocarbon polyaromatig'!AA15&lt;'Data hydrocarbon polyaromatig'!AA$38, "ERROR", 'Data hydrocarbon polyaromatig'!AA15/1000), IF('Data hydrocarbon polyaromatig'!AA15="&lt;LOD",'Data hydrocarbon polyaromatig'!AA$38/1000, "ERROR")))</f>
        <v/>
      </c>
      <c r="AC15" s="24" t="str">
        <f>IF('Data hydrocarbon polyaromatig'!AB15="","",IF(ISNUMBER('Data hydrocarbon polyaromatig'!AB15)=TRUE, IF('Data hydrocarbon polyaromatig'!AB15&lt;'Data hydrocarbon polyaromatig'!AB$38, "ERROR", 'Data hydrocarbon polyaromatig'!AB15/1000), IF('Data hydrocarbon polyaromatig'!AB15="&lt;LOD",'Data hydrocarbon polyaromatig'!AB$38/1000, "ERROR")))</f>
        <v/>
      </c>
      <c r="AD15" s="24" t="str">
        <f>IF('Data hydrocarbon polyaromatig'!AC15="","",IF(ISNUMBER('Data hydrocarbon polyaromatig'!AC15)=TRUE, IF('Data hydrocarbon polyaromatig'!AC15&lt;'Data hydrocarbon polyaromatig'!AC$38, "ERROR", 'Data hydrocarbon polyaromatig'!AC15/1000), IF('Data hydrocarbon polyaromatig'!AC15="&lt;LOD",'Data hydrocarbon polyaromatig'!AC$38/1000, "ERROR")))</f>
        <v/>
      </c>
      <c r="AE15" s="24" t="str">
        <f>IF('Data hydrocarbon polyaromatig'!AD15="","",IF(ISNUMBER('Data hydrocarbon polyaromatig'!AD15)=TRUE, IF('Data hydrocarbon polyaromatig'!AD15&lt;'Data hydrocarbon polyaromatig'!AD$38, "ERROR", 'Data hydrocarbon polyaromatig'!AD15/1000), IF('Data hydrocarbon polyaromatig'!AD15="&lt;LOD",'Data hydrocarbon polyaromatig'!AD$38/1000, "ERROR")))</f>
        <v/>
      </c>
      <c r="AF15" s="24" t="str">
        <f>IF('Data hydrocarbon polyaromatig'!AE15="","",IF(ISNUMBER('Data hydrocarbon polyaromatig'!AE15)=TRUE, IF('Data hydrocarbon polyaromatig'!AE15&lt;'Data hydrocarbon polyaromatig'!AE$38, "ERROR", 'Data hydrocarbon polyaromatig'!AE15/1000), IF('Data hydrocarbon polyaromatig'!AE15="&lt;LOD",'Data hydrocarbon polyaromatig'!AE$38/1000, "ERROR")))</f>
        <v/>
      </c>
      <c r="AG15" s="24" t="str">
        <f>IF('Data hydrocarbon polyaromatig'!AF15="","",IF(ISNUMBER('Data hydrocarbon polyaromatig'!AF15)=TRUE, IF('Data hydrocarbon polyaromatig'!AF15&lt;'Data hydrocarbon polyaromatig'!AF$38, "ERROR", 'Data hydrocarbon polyaromatig'!AF15/1000), IF('Data hydrocarbon polyaromatig'!AF15="&lt;LOD",'Data hydrocarbon polyaromatig'!AF$38/1000, "ERROR")))</f>
        <v/>
      </c>
      <c r="AH15" s="24" t="str">
        <f>IF('Data hydrocarbon polyaromatig'!AG15="","",IF(ISNUMBER('Data hydrocarbon polyaromatig'!AG15)=TRUE, IF('Data hydrocarbon polyaromatig'!AG15&lt;'Data hydrocarbon polyaromatig'!AG$38, "ERROR", 'Data hydrocarbon polyaromatig'!AG15), IF('Data hydrocarbon polyaromatig'!AG15="&lt;LOD",'Data hydrocarbon polyaromatig'!AG$38, "ERROR")))</f>
        <v/>
      </c>
      <c r="AI15" s="400"/>
    </row>
    <row r="16" spans="2:35" ht="20.149999999999999" customHeight="1" x14ac:dyDescent="0.35">
      <c r="G16" s="396"/>
      <c r="H16" s="23" t="str">
        <f>IF('Data hydrocarbon polyaromatig'!H16="","",'Data hydrocarbon polyaromatig'!H16)</f>
        <v/>
      </c>
      <c r="I16" s="24" t="str">
        <f>IF('Data hydrocarbon polyaromatig'!I16="","",'Data hydrocarbon polyaromatig'!I16)</f>
        <v/>
      </c>
      <c r="J16" s="204" t="str">
        <f>IFERROR(IF(K16="","",(IF(VLOOKUP(K16,'Gwybodaeth Ymgeiswyr'!$K$8:$L$37,2,0)="y","y",""))),"Manual entry required")</f>
        <v/>
      </c>
      <c r="K16" s="37" t="str">
        <f>IF('Data hydrocarbon polyaromatig'!J16="","",'Data hydrocarbon polyaromatig'!J16)</f>
        <v/>
      </c>
      <c r="L16" s="23" t="str">
        <f>IF('Data hydrocarbon polyaromatig'!K16="","",IF(ISNUMBER('Data hydrocarbon polyaromatig'!K16)=TRUE, IF('Data hydrocarbon polyaromatig'!K16&lt;'Data hydrocarbon polyaromatig'!K$38, "ERROR", 'Data hydrocarbon polyaromatig'!K16/1000), IF('Data hydrocarbon polyaromatig'!K16="&lt;LOD",'Data hydrocarbon polyaromatig'!K$38/1000, "ERROR")))</f>
        <v/>
      </c>
      <c r="M16" s="141" t="str">
        <f>IF('Data hydrocarbon polyaromatig'!L16="","",IF(ISNUMBER('Data hydrocarbon polyaromatig'!L16)=TRUE, IF('Data hydrocarbon polyaromatig'!L16&lt;'Data hydrocarbon polyaromatig'!L$38, "ERROR", 'Data hydrocarbon polyaromatig'!L16/1000), IF('Data hydrocarbon polyaromatig'!L16="&lt;LOD",'Data hydrocarbon polyaromatig'!L$38/1000, "ERROR")))</f>
        <v/>
      </c>
      <c r="N16" s="141" t="str">
        <f>IF('Data hydrocarbon polyaromatig'!M16="","",IF(ISNUMBER('Data hydrocarbon polyaromatig'!M16)=TRUE, IF('Data hydrocarbon polyaromatig'!M16&lt;'Data hydrocarbon polyaromatig'!M$38, "ERROR", 'Data hydrocarbon polyaromatig'!M16/1000), IF('Data hydrocarbon polyaromatig'!M16="&lt;LOD",'Data hydrocarbon polyaromatig'!M$38/1000, "ERROR")))</f>
        <v/>
      </c>
      <c r="O16" s="141" t="str">
        <f>IF('Data hydrocarbon polyaromatig'!N16="","",IF(ISNUMBER('Data hydrocarbon polyaromatig'!N16)=TRUE, IF('Data hydrocarbon polyaromatig'!N16&lt;'Data hydrocarbon polyaromatig'!N$38, "ERROR", 'Data hydrocarbon polyaromatig'!N16/1000), IF('Data hydrocarbon polyaromatig'!N16="&lt;LOD",'Data hydrocarbon polyaromatig'!N$38/1000, "ERROR")))</f>
        <v/>
      </c>
      <c r="P16" s="141" t="str">
        <f>IF('Data hydrocarbon polyaromatig'!O16="","",IF(ISNUMBER('Data hydrocarbon polyaromatig'!O16)=TRUE, IF('Data hydrocarbon polyaromatig'!O16&lt;'Data hydrocarbon polyaromatig'!O$38, "ERROR", 'Data hydrocarbon polyaromatig'!O16/1000), IF('Data hydrocarbon polyaromatig'!O16="&lt;LOD",'Data hydrocarbon polyaromatig'!O$38/1000, "ERROR")))</f>
        <v/>
      </c>
      <c r="Q16" s="141" t="str">
        <f>IF('Data hydrocarbon polyaromatig'!P16="","",IF(ISNUMBER('Data hydrocarbon polyaromatig'!P16)=TRUE, IF('Data hydrocarbon polyaromatig'!P16&lt;'Data hydrocarbon polyaromatig'!P$38, "ERROR", 'Data hydrocarbon polyaromatig'!P16/1000), IF('Data hydrocarbon polyaromatig'!P16="&lt;LOD",'Data hydrocarbon polyaromatig'!P$38/1000, "ERROR")))</f>
        <v/>
      </c>
      <c r="R16" s="141" t="str">
        <f>IF('Data hydrocarbon polyaromatig'!Q16="","",IF(ISNUMBER('Data hydrocarbon polyaromatig'!Q16)=TRUE, IF('Data hydrocarbon polyaromatig'!Q16&lt;'Data hydrocarbon polyaromatig'!Q$38, "ERROR", 'Data hydrocarbon polyaromatig'!Q16/1000), IF('Data hydrocarbon polyaromatig'!Q16="&lt;LOD",'Data hydrocarbon polyaromatig'!Q$38/1000, "ERROR")))</f>
        <v/>
      </c>
      <c r="S16" s="141" t="str">
        <f>IF('Data hydrocarbon polyaromatig'!R16="","",IF(ISNUMBER('Data hydrocarbon polyaromatig'!R16)=TRUE, IF('Data hydrocarbon polyaromatig'!R16&lt;'Data hydrocarbon polyaromatig'!R$38, "ERROR", 'Data hydrocarbon polyaromatig'!R16/1000), IF('Data hydrocarbon polyaromatig'!R16="&lt;LOD",'Data hydrocarbon polyaromatig'!R$38/1000, "ERROR")))</f>
        <v/>
      </c>
      <c r="T16" s="141" t="str">
        <f>IF('Data hydrocarbon polyaromatig'!S16="","",IF(ISNUMBER('Data hydrocarbon polyaromatig'!S16)=TRUE, IF('Data hydrocarbon polyaromatig'!S16&lt;'Data hydrocarbon polyaromatig'!S$38, "ERROR", 'Data hydrocarbon polyaromatig'!S16/1000), IF('Data hydrocarbon polyaromatig'!S16="&lt;LOD",'Data hydrocarbon polyaromatig'!S$38/1000, "ERROR")))</f>
        <v/>
      </c>
      <c r="U16" s="141" t="str">
        <f>IF('Data hydrocarbon polyaromatig'!T16="","",IF(ISNUMBER('Data hydrocarbon polyaromatig'!T16)=TRUE, IF('Data hydrocarbon polyaromatig'!T16&lt;'Data hydrocarbon polyaromatig'!T$38, "ERROR", 'Data hydrocarbon polyaromatig'!T16/1000), IF('Data hydrocarbon polyaromatig'!T16="&lt;LOD",'Data hydrocarbon polyaromatig'!T$38/1000, "ERROR")))</f>
        <v/>
      </c>
      <c r="V16" s="141" t="str">
        <f>IF('Data hydrocarbon polyaromatig'!U16="","",IF(ISNUMBER('Data hydrocarbon polyaromatig'!U16)=TRUE, IF('Data hydrocarbon polyaromatig'!U16&lt;'Data hydrocarbon polyaromatig'!U$38, "ERROR", 'Data hydrocarbon polyaromatig'!U16/1000), IF('Data hydrocarbon polyaromatig'!U16="&lt;LOD",'Data hydrocarbon polyaromatig'!U$38/1000, "ERROR")))</f>
        <v/>
      </c>
      <c r="W16" s="141" t="str">
        <f>IF('Data hydrocarbon polyaromatig'!V16="","",IF(ISNUMBER('Data hydrocarbon polyaromatig'!V16)=TRUE, IF('Data hydrocarbon polyaromatig'!V16&lt;'Data hydrocarbon polyaromatig'!V$38, "ERROR", 'Data hydrocarbon polyaromatig'!V16/1000), IF('Data hydrocarbon polyaromatig'!V16="&lt;LOD",'Data hydrocarbon polyaromatig'!V$38/1000, "ERROR")))</f>
        <v/>
      </c>
      <c r="X16" s="141" t="str">
        <f>IF('Data hydrocarbon polyaromatig'!W16="","",IF(ISNUMBER('Data hydrocarbon polyaromatig'!W16)=TRUE, IF('Data hydrocarbon polyaromatig'!W16&lt;'Data hydrocarbon polyaromatig'!W$38, "ERROR", 'Data hydrocarbon polyaromatig'!W16/1000), IF('Data hydrocarbon polyaromatig'!W16="&lt;LOD",'Data hydrocarbon polyaromatig'!W$38/1000, "ERROR")))</f>
        <v/>
      </c>
      <c r="Y16" s="24" t="str">
        <f>IF('Data hydrocarbon polyaromatig'!X16="","",IF(ISNUMBER('Data hydrocarbon polyaromatig'!X16)=TRUE, IF('Data hydrocarbon polyaromatig'!X16&lt;'Data hydrocarbon polyaromatig'!X$38, "ERROR", 'Data hydrocarbon polyaromatig'!X16/1000), IF('Data hydrocarbon polyaromatig'!X16="&lt;LOD",'Data hydrocarbon polyaromatig'!X$38/1000, "ERROR")))</f>
        <v/>
      </c>
      <c r="Z16" s="24" t="str">
        <f>IF('Data hydrocarbon polyaromatig'!Y16="","",IF(ISNUMBER('Data hydrocarbon polyaromatig'!Y16)=TRUE, IF('Data hydrocarbon polyaromatig'!Y16&lt;'Data hydrocarbon polyaromatig'!Y$38, "ERROR", 'Data hydrocarbon polyaromatig'!Y16/1000), IF('Data hydrocarbon polyaromatig'!Y16="&lt;LOD",'Data hydrocarbon polyaromatig'!Y$38/1000, "ERROR")))</f>
        <v/>
      </c>
      <c r="AA16" s="24" t="str">
        <f>IF('Data hydrocarbon polyaromatig'!Z16="","",IF(ISNUMBER('Data hydrocarbon polyaromatig'!Z16)=TRUE, IF('Data hydrocarbon polyaromatig'!Z16&lt;'Data hydrocarbon polyaromatig'!Z$38, "ERROR", 'Data hydrocarbon polyaromatig'!Z16/1000), IF('Data hydrocarbon polyaromatig'!Z16="&lt;LOD",'Data hydrocarbon polyaromatig'!Z$38/1000, "ERROR")))</f>
        <v/>
      </c>
      <c r="AB16" s="24" t="str">
        <f>IF('Data hydrocarbon polyaromatig'!AA16="","",IF(ISNUMBER('Data hydrocarbon polyaromatig'!AA16)=TRUE, IF('Data hydrocarbon polyaromatig'!AA16&lt;'Data hydrocarbon polyaromatig'!AA$38, "ERROR", 'Data hydrocarbon polyaromatig'!AA16/1000), IF('Data hydrocarbon polyaromatig'!AA16="&lt;LOD",'Data hydrocarbon polyaromatig'!AA$38/1000, "ERROR")))</f>
        <v/>
      </c>
      <c r="AC16" s="24" t="str">
        <f>IF('Data hydrocarbon polyaromatig'!AB16="","",IF(ISNUMBER('Data hydrocarbon polyaromatig'!AB16)=TRUE, IF('Data hydrocarbon polyaromatig'!AB16&lt;'Data hydrocarbon polyaromatig'!AB$38, "ERROR", 'Data hydrocarbon polyaromatig'!AB16/1000), IF('Data hydrocarbon polyaromatig'!AB16="&lt;LOD",'Data hydrocarbon polyaromatig'!AB$38/1000, "ERROR")))</f>
        <v/>
      </c>
      <c r="AD16" s="24" t="str">
        <f>IF('Data hydrocarbon polyaromatig'!AC16="","",IF(ISNUMBER('Data hydrocarbon polyaromatig'!AC16)=TRUE, IF('Data hydrocarbon polyaromatig'!AC16&lt;'Data hydrocarbon polyaromatig'!AC$38, "ERROR", 'Data hydrocarbon polyaromatig'!AC16/1000), IF('Data hydrocarbon polyaromatig'!AC16="&lt;LOD",'Data hydrocarbon polyaromatig'!AC$38/1000, "ERROR")))</f>
        <v/>
      </c>
      <c r="AE16" s="24" t="str">
        <f>IF('Data hydrocarbon polyaromatig'!AD16="","",IF(ISNUMBER('Data hydrocarbon polyaromatig'!AD16)=TRUE, IF('Data hydrocarbon polyaromatig'!AD16&lt;'Data hydrocarbon polyaromatig'!AD$38, "ERROR", 'Data hydrocarbon polyaromatig'!AD16/1000), IF('Data hydrocarbon polyaromatig'!AD16="&lt;LOD",'Data hydrocarbon polyaromatig'!AD$38/1000, "ERROR")))</f>
        <v/>
      </c>
      <c r="AF16" s="24" t="str">
        <f>IF('Data hydrocarbon polyaromatig'!AE16="","",IF(ISNUMBER('Data hydrocarbon polyaromatig'!AE16)=TRUE, IF('Data hydrocarbon polyaromatig'!AE16&lt;'Data hydrocarbon polyaromatig'!AE$38, "ERROR", 'Data hydrocarbon polyaromatig'!AE16/1000), IF('Data hydrocarbon polyaromatig'!AE16="&lt;LOD",'Data hydrocarbon polyaromatig'!AE$38/1000, "ERROR")))</f>
        <v/>
      </c>
      <c r="AG16" s="24" t="str">
        <f>IF('Data hydrocarbon polyaromatig'!AF16="","",IF(ISNUMBER('Data hydrocarbon polyaromatig'!AF16)=TRUE, IF('Data hydrocarbon polyaromatig'!AF16&lt;'Data hydrocarbon polyaromatig'!AF$38, "ERROR", 'Data hydrocarbon polyaromatig'!AF16/1000), IF('Data hydrocarbon polyaromatig'!AF16="&lt;LOD",'Data hydrocarbon polyaromatig'!AF$38/1000, "ERROR")))</f>
        <v/>
      </c>
      <c r="AH16" s="24" t="str">
        <f>IF('Data hydrocarbon polyaromatig'!AG16="","",IF(ISNUMBER('Data hydrocarbon polyaromatig'!AG16)=TRUE, IF('Data hydrocarbon polyaromatig'!AG16&lt;'Data hydrocarbon polyaromatig'!AG$38, "ERROR", 'Data hydrocarbon polyaromatig'!AG16), IF('Data hydrocarbon polyaromatig'!AG16="&lt;LOD",'Data hydrocarbon polyaromatig'!AG$38, "ERROR")))</f>
        <v/>
      </c>
      <c r="AI16" s="400"/>
    </row>
    <row r="17" spans="7:35" ht="20.149999999999999" customHeight="1" x14ac:dyDescent="0.35">
      <c r="G17" s="396"/>
      <c r="H17" s="23" t="str">
        <f>IF('Data hydrocarbon polyaromatig'!H17="","",'Data hydrocarbon polyaromatig'!H17)</f>
        <v/>
      </c>
      <c r="I17" s="24" t="str">
        <f>IF('Data hydrocarbon polyaromatig'!I17="","",'Data hydrocarbon polyaromatig'!I17)</f>
        <v/>
      </c>
      <c r="J17" s="204" t="str">
        <f>IFERROR(IF(K17="","",(IF(VLOOKUP(K17,'Gwybodaeth Ymgeiswyr'!$K$8:$L$37,2,0)="y","y",""))),"Manual entry required")</f>
        <v/>
      </c>
      <c r="K17" s="37" t="str">
        <f>IF('Data hydrocarbon polyaromatig'!J17="","",'Data hydrocarbon polyaromatig'!J17)</f>
        <v/>
      </c>
      <c r="L17" s="23" t="str">
        <f>IF('Data hydrocarbon polyaromatig'!K17="","",IF(ISNUMBER('Data hydrocarbon polyaromatig'!K17)=TRUE, IF('Data hydrocarbon polyaromatig'!K17&lt;'Data hydrocarbon polyaromatig'!K$38, "ERROR", 'Data hydrocarbon polyaromatig'!K17/1000), IF('Data hydrocarbon polyaromatig'!K17="&lt;LOD",'Data hydrocarbon polyaromatig'!K$38/1000, "ERROR")))</f>
        <v/>
      </c>
      <c r="M17" s="141" t="str">
        <f>IF('Data hydrocarbon polyaromatig'!L17="","",IF(ISNUMBER('Data hydrocarbon polyaromatig'!L17)=TRUE, IF('Data hydrocarbon polyaromatig'!L17&lt;'Data hydrocarbon polyaromatig'!L$38, "ERROR", 'Data hydrocarbon polyaromatig'!L17/1000), IF('Data hydrocarbon polyaromatig'!L17="&lt;LOD",'Data hydrocarbon polyaromatig'!L$38/1000, "ERROR")))</f>
        <v/>
      </c>
      <c r="N17" s="141" t="str">
        <f>IF('Data hydrocarbon polyaromatig'!M17="","",IF(ISNUMBER('Data hydrocarbon polyaromatig'!M17)=TRUE, IF('Data hydrocarbon polyaromatig'!M17&lt;'Data hydrocarbon polyaromatig'!M$38, "ERROR", 'Data hydrocarbon polyaromatig'!M17/1000), IF('Data hydrocarbon polyaromatig'!M17="&lt;LOD",'Data hydrocarbon polyaromatig'!M$38/1000, "ERROR")))</f>
        <v/>
      </c>
      <c r="O17" s="141" t="str">
        <f>IF('Data hydrocarbon polyaromatig'!N17="","",IF(ISNUMBER('Data hydrocarbon polyaromatig'!N17)=TRUE, IF('Data hydrocarbon polyaromatig'!N17&lt;'Data hydrocarbon polyaromatig'!N$38, "ERROR", 'Data hydrocarbon polyaromatig'!N17/1000), IF('Data hydrocarbon polyaromatig'!N17="&lt;LOD",'Data hydrocarbon polyaromatig'!N$38/1000, "ERROR")))</f>
        <v/>
      </c>
      <c r="P17" s="141" t="str">
        <f>IF('Data hydrocarbon polyaromatig'!O17="","",IF(ISNUMBER('Data hydrocarbon polyaromatig'!O17)=TRUE, IF('Data hydrocarbon polyaromatig'!O17&lt;'Data hydrocarbon polyaromatig'!O$38, "ERROR", 'Data hydrocarbon polyaromatig'!O17/1000), IF('Data hydrocarbon polyaromatig'!O17="&lt;LOD",'Data hydrocarbon polyaromatig'!O$38/1000, "ERROR")))</f>
        <v/>
      </c>
      <c r="Q17" s="141" t="str">
        <f>IF('Data hydrocarbon polyaromatig'!P17="","",IF(ISNUMBER('Data hydrocarbon polyaromatig'!P17)=TRUE, IF('Data hydrocarbon polyaromatig'!P17&lt;'Data hydrocarbon polyaromatig'!P$38, "ERROR", 'Data hydrocarbon polyaromatig'!P17/1000), IF('Data hydrocarbon polyaromatig'!P17="&lt;LOD",'Data hydrocarbon polyaromatig'!P$38/1000, "ERROR")))</f>
        <v/>
      </c>
      <c r="R17" s="141" t="str">
        <f>IF('Data hydrocarbon polyaromatig'!Q17="","",IF(ISNUMBER('Data hydrocarbon polyaromatig'!Q17)=TRUE, IF('Data hydrocarbon polyaromatig'!Q17&lt;'Data hydrocarbon polyaromatig'!Q$38, "ERROR", 'Data hydrocarbon polyaromatig'!Q17/1000), IF('Data hydrocarbon polyaromatig'!Q17="&lt;LOD",'Data hydrocarbon polyaromatig'!Q$38/1000, "ERROR")))</f>
        <v/>
      </c>
      <c r="S17" s="141" t="str">
        <f>IF('Data hydrocarbon polyaromatig'!R17="","",IF(ISNUMBER('Data hydrocarbon polyaromatig'!R17)=TRUE, IF('Data hydrocarbon polyaromatig'!R17&lt;'Data hydrocarbon polyaromatig'!R$38, "ERROR", 'Data hydrocarbon polyaromatig'!R17/1000), IF('Data hydrocarbon polyaromatig'!R17="&lt;LOD",'Data hydrocarbon polyaromatig'!R$38/1000, "ERROR")))</f>
        <v/>
      </c>
      <c r="T17" s="141" t="str">
        <f>IF('Data hydrocarbon polyaromatig'!S17="","",IF(ISNUMBER('Data hydrocarbon polyaromatig'!S17)=TRUE, IF('Data hydrocarbon polyaromatig'!S17&lt;'Data hydrocarbon polyaromatig'!S$38, "ERROR", 'Data hydrocarbon polyaromatig'!S17/1000), IF('Data hydrocarbon polyaromatig'!S17="&lt;LOD",'Data hydrocarbon polyaromatig'!S$38/1000, "ERROR")))</f>
        <v/>
      </c>
      <c r="U17" s="141" t="str">
        <f>IF('Data hydrocarbon polyaromatig'!T17="","",IF(ISNUMBER('Data hydrocarbon polyaromatig'!T17)=TRUE, IF('Data hydrocarbon polyaromatig'!T17&lt;'Data hydrocarbon polyaromatig'!T$38, "ERROR", 'Data hydrocarbon polyaromatig'!T17/1000), IF('Data hydrocarbon polyaromatig'!T17="&lt;LOD",'Data hydrocarbon polyaromatig'!T$38/1000, "ERROR")))</f>
        <v/>
      </c>
      <c r="V17" s="141" t="str">
        <f>IF('Data hydrocarbon polyaromatig'!U17="","",IF(ISNUMBER('Data hydrocarbon polyaromatig'!U17)=TRUE, IF('Data hydrocarbon polyaromatig'!U17&lt;'Data hydrocarbon polyaromatig'!U$38, "ERROR", 'Data hydrocarbon polyaromatig'!U17/1000), IF('Data hydrocarbon polyaromatig'!U17="&lt;LOD",'Data hydrocarbon polyaromatig'!U$38/1000, "ERROR")))</f>
        <v/>
      </c>
      <c r="W17" s="141" t="str">
        <f>IF('Data hydrocarbon polyaromatig'!V17="","",IF(ISNUMBER('Data hydrocarbon polyaromatig'!V17)=TRUE, IF('Data hydrocarbon polyaromatig'!V17&lt;'Data hydrocarbon polyaromatig'!V$38, "ERROR", 'Data hydrocarbon polyaromatig'!V17/1000), IF('Data hydrocarbon polyaromatig'!V17="&lt;LOD",'Data hydrocarbon polyaromatig'!V$38/1000, "ERROR")))</f>
        <v/>
      </c>
      <c r="X17" s="141" t="str">
        <f>IF('Data hydrocarbon polyaromatig'!W17="","",IF(ISNUMBER('Data hydrocarbon polyaromatig'!W17)=TRUE, IF('Data hydrocarbon polyaromatig'!W17&lt;'Data hydrocarbon polyaromatig'!W$38, "ERROR", 'Data hydrocarbon polyaromatig'!W17/1000), IF('Data hydrocarbon polyaromatig'!W17="&lt;LOD",'Data hydrocarbon polyaromatig'!W$38/1000, "ERROR")))</f>
        <v/>
      </c>
      <c r="Y17" s="24" t="str">
        <f>IF('Data hydrocarbon polyaromatig'!X17="","",IF(ISNUMBER('Data hydrocarbon polyaromatig'!X17)=TRUE, IF('Data hydrocarbon polyaromatig'!X17&lt;'Data hydrocarbon polyaromatig'!X$38, "ERROR", 'Data hydrocarbon polyaromatig'!X17/1000), IF('Data hydrocarbon polyaromatig'!X17="&lt;LOD",'Data hydrocarbon polyaromatig'!X$38/1000, "ERROR")))</f>
        <v/>
      </c>
      <c r="Z17" s="24" t="str">
        <f>IF('Data hydrocarbon polyaromatig'!Y17="","",IF(ISNUMBER('Data hydrocarbon polyaromatig'!Y17)=TRUE, IF('Data hydrocarbon polyaromatig'!Y17&lt;'Data hydrocarbon polyaromatig'!Y$38, "ERROR", 'Data hydrocarbon polyaromatig'!Y17/1000), IF('Data hydrocarbon polyaromatig'!Y17="&lt;LOD",'Data hydrocarbon polyaromatig'!Y$38/1000, "ERROR")))</f>
        <v/>
      </c>
      <c r="AA17" s="24" t="str">
        <f>IF('Data hydrocarbon polyaromatig'!Z17="","",IF(ISNUMBER('Data hydrocarbon polyaromatig'!Z17)=TRUE, IF('Data hydrocarbon polyaromatig'!Z17&lt;'Data hydrocarbon polyaromatig'!Z$38, "ERROR", 'Data hydrocarbon polyaromatig'!Z17/1000), IF('Data hydrocarbon polyaromatig'!Z17="&lt;LOD",'Data hydrocarbon polyaromatig'!Z$38/1000, "ERROR")))</f>
        <v/>
      </c>
      <c r="AB17" s="24" t="str">
        <f>IF('Data hydrocarbon polyaromatig'!AA17="","",IF(ISNUMBER('Data hydrocarbon polyaromatig'!AA17)=TRUE, IF('Data hydrocarbon polyaromatig'!AA17&lt;'Data hydrocarbon polyaromatig'!AA$38, "ERROR", 'Data hydrocarbon polyaromatig'!AA17/1000), IF('Data hydrocarbon polyaromatig'!AA17="&lt;LOD",'Data hydrocarbon polyaromatig'!AA$38/1000, "ERROR")))</f>
        <v/>
      </c>
      <c r="AC17" s="24" t="str">
        <f>IF('Data hydrocarbon polyaromatig'!AB17="","",IF(ISNUMBER('Data hydrocarbon polyaromatig'!AB17)=TRUE, IF('Data hydrocarbon polyaromatig'!AB17&lt;'Data hydrocarbon polyaromatig'!AB$38, "ERROR", 'Data hydrocarbon polyaromatig'!AB17/1000), IF('Data hydrocarbon polyaromatig'!AB17="&lt;LOD",'Data hydrocarbon polyaromatig'!AB$38/1000, "ERROR")))</f>
        <v/>
      </c>
      <c r="AD17" s="24" t="str">
        <f>IF('Data hydrocarbon polyaromatig'!AC17="","",IF(ISNUMBER('Data hydrocarbon polyaromatig'!AC17)=TRUE, IF('Data hydrocarbon polyaromatig'!AC17&lt;'Data hydrocarbon polyaromatig'!AC$38, "ERROR", 'Data hydrocarbon polyaromatig'!AC17/1000), IF('Data hydrocarbon polyaromatig'!AC17="&lt;LOD",'Data hydrocarbon polyaromatig'!AC$38/1000, "ERROR")))</f>
        <v/>
      </c>
      <c r="AE17" s="24" t="str">
        <f>IF('Data hydrocarbon polyaromatig'!AD17="","",IF(ISNUMBER('Data hydrocarbon polyaromatig'!AD17)=TRUE, IF('Data hydrocarbon polyaromatig'!AD17&lt;'Data hydrocarbon polyaromatig'!AD$38, "ERROR", 'Data hydrocarbon polyaromatig'!AD17/1000), IF('Data hydrocarbon polyaromatig'!AD17="&lt;LOD",'Data hydrocarbon polyaromatig'!AD$38/1000, "ERROR")))</f>
        <v/>
      </c>
      <c r="AF17" s="24" t="str">
        <f>IF('Data hydrocarbon polyaromatig'!AE17="","",IF(ISNUMBER('Data hydrocarbon polyaromatig'!AE17)=TRUE, IF('Data hydrocarbon polyaromatig'!AE17&lt;'Data hydrocarbon polyaromatig'!AE$38, "ERROR", 'Data hydrocarbon polyaromatig'!AE17/1000), IF('Data hydrocarbon polyaromatig'!AE17="&lt;LOD",'Data hydrocarbon polyaromatig'!AE$38/1000, "ERROR")))</f>
        <v/>
      </c>
      <c r="AG17" s="24" t="str">
        <f>IF('Data hydrocarbon polyaromatig'!AF17="","",IF(ISNUMBER('Data hydrocarbon polyaromatig'!AF17)=TRUE, IF('Data hydrocarbon polyaromatig'!AF17&lt;'Data hydrocarbon polyaromatig'!AF$38, "ERROR", 'Data hydrocarbon polyaromatig'!AF17/1000), IF('Data hydrocarbon polyaromatig'!AF17="&lt;LOD",'Data hydrocarbon polyaromatig'!AF$38/1000, "ERROR")))</f>
        <v/>
      </c>
      <c r="AH17" s="24" t="str">
        <f>IF('Data hydrocarbon polyaromatig'!AG17="","",IF(ISNUMBER('Data hydrocarbon polyaromatig'!AG17)=TRUE, IF('Data hydrocarbon polyaromatig'!AG17&lt;'Data hydrocarbon polyaromatig'!AG$38, "ERROR", 'Data hydrocarbon polyaromatig'!AG17), IF('Data hydrocarbon polyaromatig'!AG17="&lt;LOD",'Data hydrocarbon polyaromatig'!AG$38, "ERROR")))</f>
        <v/>
      </c>
      <c r="AI17" s="400"/>
    </row>
    <row r="18" spans="7:35" ht="20.149999999999999" customHeight="1" x14ac:dyDescent="0.35">
      <c r="G18" s="396"/>
      <c r="H18" s="23" t="str">
        <f>IF('Data hydrocarbon polyaromatig'!H18="","",'Data hydrocarbon polyaromatig'!H18)</f>
        <v/>
      </c>
      <c r="I18" s="24" t="str">
        <f>IF('Data hydrocarbon polyaromatig'!I18="","",'Data hydrocarbon polyaromatig'!I18)</f>
        <v/>
      </c>
      <c r="J18" s="204" t="str">
        <f>IFERROR(IF(K18="","",(IF(VLOOKUP(K18,'Gwybodaeth Ymgeiswyr'!$K$8:$L$37,2,0)="y","y",""))),"Manual entry required")</f>
        <v/>
      </c>
      <c r="K18" s="37" t="str">
        <f>IF('Data hydrocarbon polyaromatig'!J18="","",'Data hydrocarbon polyaromatig'!J18)</f>
        <v/>
      </c>
      <c r="L18" s="23" t="str">
        <f>IF('Data hydrocarbon polyaromatig'!K18="","",IF(ISNUMBER('Data hydrocarbon polyaromatig'!K18)=TRUE, IF('Data hydrocarbon polyaromatig'!K18&lt;'Data hydrocarbon polyaromatig'!K$38, "ERROR", 'Data hydrocarbon polyaromatig'!K18/1000), IF('Data hydrocarbon polyaromatig'!K18="&lt;LOD",'Data hydrocarbon polyaromatig'!K$38/1000, "ERROR")))</f>
        <v/>
      </c>
      <c r="M18" s="141" t="str">
        <f>IF('Data hydrocarbon polyaromatig'!L18="","",IF(ISNUMBER('Data hydrocarbon polyaromatig'!L18)=TRUE, IF('Data hydrocarbon polyaromatig'!L18&lt;'Data hydrocarbon polyaromatig'!L$38, "ERROR", 'Data hydrocarbon polyaromatig'!L18/1000), IF('Data hydrocarbon polyaromatig'!L18="&lt;LOD",'Data hydrocarbon polyaromatig'!L$38/1000, "ERROR")))</f>
        <v/>
      </c>
      <c r="N18" s="141" t="str">
        <f>IF('Data hydrocarbon polyaromatig'!M18="","",IF(ISNUMBER('Data hydrocarbon polyaromatig'!M18)=TRUE, IF('Data hydrocarbon polyaromatig'!M18&lt;'Data hydrocarbon polyaromatig'!M$38, "ERROR", 'Data hydrocarbon polyaromatig'!M18/1000), IF('Data hydrocarbon polyaromatig'!M18="&lt;LOD",'Data hydrocarbon polyaromatig'!M$38/1000, "ERROR")))</f>
        <v/>
      </c>
      <c r="O18" s="141" t="str">
        <f>IF('Data hydrocarbon polyaromatig'!N18="","",IF(ISNUMBER('Data hydrocarbon polyaromatig'!N18)=TRUE, IF('Data hydrocarbon polyaromatig'!N18&lt;'Data hydrocarbon polyaromatig'!N$38, "ERROR", 'Data hydrocarbon polyaromatig'!N18/1000), IF('Data hydrocarbon polyaromatig'!N18="&lt;LOD",'Data hydrocarbon polyaromatig'!N$38/1000, "ERROR")))</f>
        <v/>
      </c>
      <c r="P18" s="141" t="str">
        <f>IF('Data hydrocarbon polyaromatig'!O18="","",IF(ISNUMBER('Data hydrocarbon polyaromatig'!O18)=TRUE, IF('Data hydrocarbon polyaromatig'!O18&lt;'Data hydrocarbon polyaromatig'!O$38, "ERROR", 'Data hydrocarbon polyaromatig'!O18/1000), IF('Data hydrocarbon polyaromatig'!O18="&lt;LOD",'Data hydrocarbon polyaromatig'!O$38/1000, "ERROR")))</f>
        <v/>
      </c>
      <c r="Q18" s="141" t="str">
        <f>IF('Data hydrocarbon polyaromatig'!P18="","",IF(ISNUMBER('Data hydrocarbon polyaromatig'!P18)=TRUE, IF('Data hydrocarbon polyaromatig'!P18&lt;'Data hydrocarbon polyaromatig'!P$38, "ERROR", 'Data hydrocarbon polyaromatig'!P18/1000), IF('Data hydrocarbon polyaromatig'!P18="&lt;LOD",'Data hydrocarbon polyaromatig'!P$38/1000, "ERROR")))</f>
        <v/>
      </c>
      <c r="R18" s="141" t="str">
        <f>IF('Data hydrocarbon polyaromatig'!Q18="","",IF(ISNUMBER('Data hydrocarbon polyaromatig'!Q18)=TRUE, IF('Data hydrocarbon polyaromatig'!Q18&lt;'Data hydrocarbon polyaromatig'!Q$38, "ERROR", 'Data hydrocarbon polyaromatig'!Q18/1000), IF('Data hydrocarbon polyaromatig'!Q18="&lt;LOD",'Data hydrocarbon polyaromatig'!Q$38/1000, "ERROR")))</f>
        <v/>
      </c>
      <c r="S18" s="141" t="str">
        <f>IF('Data hydrocarbon polyaromatig'!R18="","",IF(ISNUMBER('Data hydrocarbon polyaromatig'!R18)=TRUE, IF('Data hydrocarbon polyaromatig'!R18&lt;'Data hydrocarbon polyaromatig'!R$38, "ERROR", 'Data hydrocarbon polyaromatig'!R18/1000), IF('Data hydrocarbon polyaromatig'!R18="&lt;LOD",'Data hydrocarbon polyaromatig'!R$38/1000, "ERROR")))</f>
        <v/>
      </c>
      <c r="T18" s="141" t="str">
        <f>IF('Data hydrocarbon polyaromatig'!S18="","",IF(ISNUMBER('Data hydrocarbon polyaromatig'!S18)=TRUE, IF('Data hydrocarbon polyaromatig'!S18&lt;'Data hydrocarbon polyaromatig'!S$38, "ERROR", 'Data hydrocarbon polyaromatig'!S18/1000), IF('Data hydrocarbon polyaromatig'!S18="&lt;LOD",'Data hydrocarbon polyaromatig'!S$38/1000, "ERROR")))</f>
        <v/>
      </c>
      <c r="U18" s="141" t="str">
        <f>IF('Data hydrocarbon polyaromatig'!T18="","",IF(ISNUMBER('Data hydrocarbon polyaromatig'!T18)=TRUE, IF('Data hydrocarbon polyaromatig'!T18&lt;'Data hydrocarbon polyaromatig'!T$38, "ERROR", 'Data hydrocarbon polyaromatig'!T18/1000), IF('Data hydrocarbon polyaromatig'!T18="&lt;LOD",'Data hydrocarbon polyaromatig'!T$38/1000, "ERROR")))</f>
        <v/>
      </c>
      <c r="V18" s="141" t="str">
        <f>IF('Data hydrocarbon polyaromatig'!U18="","",IF(ISNUMBER('Data hydrocarbon polyaromatig'!U18)=TRUE, IF('Data hydrocarbon polyaromatig'!U18&lt;'Data hydrocarbon polyaromatig'!U$38, "ERROR", 'Data hydrocarbon polyaromatig'!U18/1000), IF('Data hydrocarbon polyaromatig'!U18="&lt;LOD",'Data hydrocarbon polyaromatig'!U$38/1000, "ERROR")))</f>
        <v/>
      </c>
      <c r="W18" s="141" t="str">
        <f>IF('Data hydrocarbon polyaromatig'!V18="","",IF(ISNUMBER('Data hydrocarbon polyaromatig'!V18)=TRUE, IF('Data hydrocarbon polyaromatig'!V18&lt;'Data hydrocarbon polyaromatig'!V$38, "ERROR", 'Data hydrocarbon polyaromatig'!V18/1000), IF('Data hydrocarbon polyaromatig'!V18="&lt;LOD",'Data hydrocarbon polyaromatig'!V$38/1000, "ERROR")))</f>
        <v/>
      </c>
      <c r="X18" s="141" t="str">
        <f>IF('Data hydrocarbon polyaromatig'!W18="","",IF(ISNUMBER('Data hydrocarbon polyaromatig'!W18)=TRUE, IF('Data hydrocarbon polyaromatig'!W18&lt;'Data hydrocarbon polyaromatig'!W$38, "ERROR", 'Data hydrocarbon polyaromatig'!W18/1000), IF('Data hydrocarbon polyaromatig'!W18="&lt;LOD",'Data hydrocarbon polyaromatig'!W$38/1000, "ERROR")))</f>
        <v/>
      </c>
      <c r="Y18" s="24" t="str">
        <f>IF('Data hydrocarbon polyaromatig'!X18="","",IF(ISNUMBER('Data hydrocarbon polyaromatig'!X18)=TRUE, IF('Data hydrocarbon polyaromatig'!X18&lt;'Data hydrocarbon polyaromatig'!X$38, "ERROR", 'Data hydrocarbon polyaromatig'!X18/1000), IF('Data hydrocarbon polyaromatig'!X18="&lt;LOD",'Data hydrocarbon polyaromatig'!X$38/1000, "ERROR")))</f>
        <v/>
      </c>
      <c r="Z18" s="24" t="str">
        <f>IF('Data hydrocarbon polyaromatig'!Y18="","",IF(ISNUMBER('Data hydrocarbon polyaromatig'!Y18)=TRUE, IF('Data hydrocarbon polyaromatig'!Y18&lt;'Data hydrocarbon polyaromatig'!Y$38, "ERROR", 'Data hydrocarbon polyaromatig'!Y18/1000), IF('Data hydrocarbon polyaromatig'!Y18="&lt;LOD",'Data hydrocarbon polyaromatig'!Y$38/1000, "ERROR")))</f>
        <v/>
      </c>
      <c r="AA18" s="24" t="str">
        <f>IF('Data hydrocarbon polyaromatig'!Z18="","",IF(ISNUMBER('Data hydrocarbon polyaromatig'!Z18)=TRUE, IF('Data hydrocarbon polyaromatig'!Z18&lt;'Data hydrocarbon polyaromatig'!Z$38, "ERROR", 'Data hydrocarbon polyaromatig'!Z18/1000), IF('Data hydrocarbon polyaromatig'!Z18="&lt;LOD",'Data hydrocarbon polyaromatig'!Z$38/1000, "ERROR")))</f>
        <v/>
      </c>
      <c r="AB18" s="24" t="str">
        <f>IF('Data hydrocarbon polyaromatig'!AA18="","",IF(ISNUMBER('Data hydrocarbon polyaromatig'!AA18)=TRUE, IF('Data hydrocarbon polyaromatig'!AA18&lt;'Data hydrocarbon polyaromatig'!AA$38, "ERROR", 'Data hydrocarbon polyaromatig'!AA18/1000), IF('Data hydrocarbon polyaromatig'!AA18="&lt;LOD",'Data hydrocarbon polyaromatig'!AA$38/1000, "ERROR")))</f>
        <v/>
      </c>
      <c r="AC18" s="24" t="str">
        <f>IF('Data hydrocarbon polyaromatig'!AB18="","",IF(ISNUMBER('Data hydrocarbon polyaromatig'!AB18)=TRUE, IF('Data hydrocarbon polyaromatig'!AB18&lt;'Data hydrocarbon polyaromatig'!AB$38, "ERROR", 'Data hydrocarbon polyaromatig'!AB18/1000), IF('Data hydrocarbon polyaromatig'!AB18="&lt;LOD",'Data hydrocarbon polyaromatig'!AB$38/1000, "ERROR")))</f>
        <v/>
      </c>
      <c r="AD18" s="24" t="str">
        <f>IF('Data hydrocarbon polyaromatig'!AC18="","",IF(ISNUMBER('Data hydrocarbon polyaromatig'!AC18)=TRUE, IF('Data hydrocarbon polyaromatig'!AC18&lt;'Data hydrocarbon polyaromatig'!AC$38, "ERROR", 'Data hydrocarbon polyaromatig'!AC18/1000), IF('Data hydrocarbon polyaromatig'!AC18="&lt;LOD",'Data hydrocarbon polyaromatig'!AC$38/1000, "ERROR")))</f>
        <v/>
      </c>
      <c r="AE18" s="24" t="str">
        <f>IF('Data hydrocarbon polyaromatig'!AD18="","",IF(ISNUMBER('Data hydrocarbon polyaromatig'!AD18)=TRUE, IF('Data hydrocarbon polyaromatig'!AD18&lt;'Data hydrocarbon polyaromatig'!AD$38, "ERROR", 'Data hydrocarbon polyaromatig'!AD18/1000), IF('Data hydrocarbon polyaromatig'!AD18="&lt;LOD",'Data hydrocarbon polyaromatig'!AD$38/1000, "ERROR")))</f>
        <v/>
      </c>
      <c r="AF18" s="24" t="str">
        <f>IF('Data hydrocarbon polyaromatig'!AE18="","",IF(ISNUMBER('Data hydrocarbon polyaromatig'!AE18)=TRUE, IF('Data hydrocarbon polyaromatig'!AE18&lt;'Data hydrocarbon polyaromatig'!AE$38, "ERROR", 'Data hydrocarbon polyaromatig'!AE18/1000), IF('Data hydrocarbon polyaromatig'!AE18="&lt;LOD",'Data hydrocarbon polyaromatig'!AE$38/1000, "ERROR")))</f>
        <v/>
      </c>
      <c r="AG18" s="24" t="str">
        <f>IF('Data hydrocarbon polyaromatig'!AF18="","",IF(ISNUMBER('Data hydrocarbon polyaromatig'!AF18)=TRUE, IF('Data hydrocarbon polyaromatig'!AF18&lt;'Data hydrocarbon polyaromatig'!AF$38, "ERROR", 'Data hydrocarbon polyaromatig'!AF18/1000), IF('Data hydrocarbon polyaromatig'!AF18="&lt;LOD",'Data hydrocarbon polyaromatig'!AF$38/1000, "ERROR")))</f>
        <v/>
      </c>
      <c r="AH18" s="24" t="str">
        <f>IF('Data hydrocarbon polyaromatig'!AG18="","",IF(ISNUMBER('Data hydrocarbon polyaromatig'!AG18)=TRUE, IF('Data hydrocarbon polyaromatig'!AG18&lt;'Data hydrocarbon polyaromatig'!AG$38, "ERROR", 'Data hydrocarbon polyaromatig'!AG18), IF('Data hydrocarbon polyaromatig'!AG18="&lt;LOD",'Data hydrocarbon polyaromatig'!AG$38, "ERROR")))</f>
        <v/>
      </c>
      <c r="AI18" s="400"/>
    </row>
    <row r="19" spans="7:35" ht="20.149999999999999" customHeight="1" x14ac:dyDescent="0.35">
      <c r="G19" s="396"/>
      <c r="H19" s="23" t="str">
        <f>IF('Data hydrocarbon polyaromatig'!H19="","",'Data hydrocarbon polyaromatig'!H19)</f>
        <v/>
      </c>
      <c r="I19" s="24" t="str">
        <f>IF('Data hydrocarbon polyaromatig'!I19="","",'Data hydrocarbon polyaromatig'!I19)</f>
        <v/>
      </c>
      <c r="J19" s="204" t="str">
        <f>IFERROR(IF(K19="","",(IF(VLOOKUP(K19,'Gwybodaeth Ymgeiswyr'!$K$8:$L$37,2,0)="y","y",""))),"Manual entry required")</f>
        <v/>
      </c>
      <c r="K19" s="37" t="str">
        <f>IF('Data hydrocarbon polyaromatig'!J19="","",'Data hydrocarbon polyaromatig'!J19)</f>
        <v/>
      </c>
      <c r="L19" s="23" t="str">
        <f>IF('Data hydrocarbon polyaromatig'!K19="","",IF(ISNUMBER('Data hydrocarbon polyaromatig'!K19)=TRUE, IF('Data hydrocarbon polyaromatig'!K19&lt;'Data hydrocarbon polyaromatig'!K$38, "ERROR", 'Data hydrocarbon polyaromatig'!K19/1000), IF('Data hydrocarbon polyaromatig'!K19="&lt;LOD",'Data hydrocarbon polyaromatig'!K$38/1000, "ERROR")))</f>
        <v/>
      </c>
      <c r="M19" s="141" t="str">
        <f>IF('Data hydrocarbon polyaromatig'!L19="","",IF(ISNUMBER('Data hydrocarbon polyaromatig'!L19)=TRUE, IF('Data hydrocarbon polyaromatig'!L19&lt;'Data hydrocarbon polyaromatig'!L$38, "ERROR", 'Data hydrocarbon polyaromatig'!L19/1000), IF('Data hydrocarbon polyaromatig'!L19="&lt;LOD",'Data hydrocarbon polyaromatig'!L$38/1000, "ERROR")))</f>
        <v/>
      </c>
      <c r="N19" s="141" t="str">
        <f>IF('Data hydrocarbon polyaromatig'!M19="","",IF(ISNUMBER('Data hydrocarbon polyaromatig'!M19)=TRUE, IF('Data hydrocarbon polyaromatig'!M19&lt;'Data hydrocarbon polyaromatig'!M$38, "ERROR", 'Data hydrocarbon polyaromatig'!M19/1000), IF('Data hydrocarbon polyaromatig'!M19="&lt;LOD",'Data hydrocarbon polyaromatig'!M$38/1000, "ERROR")))</f>
        <v/>
      </c>
      <c r="O19" s="141" t="str">
        <f>IF('Data hydrocarbon polyaromatig'!N19="","",IF(ISNUMBER('Data hydrocarbon polyaromatig'!N19)=TRUE, IF('Data hydrocarbon polyaromatig'!N19&lt;'Data hydrocarbon polyaromatig'!N$38, "ERROR", 'Data hydrocarbon polyaromatig'!N19/1000), IF('Data hydrocarbon polyaromatig'!N19="&lt;LOD",'Data hydrocarbon polyaromatig'!N$38/1000, "ERROR")))</f>
        <v/>
      </c>
      <c r="P19" s="141" t="str">
        <f>IF('Data hydrocarbon polyaromatig'!O19="","",IF(ISNUMBER('Data hydrocarbon polyaromatig'!O19)=TRUE, IF('Data hydrocarbon polyaromatig'!O19&lt;'Data hydrocarbon polyaromatig'!O$38, "ERROR", 'Data hydrocarbon polyaromatig'!O19/1000), IF('Data hydrocarbon polyaromatig'!O19="&lt;LOD",'Data hydrocarbon polyaromatig'!O$38/1000, "ERROR")))</f>
        <v/>
      </c>
      <c r="Q19" s="141" t="str">
        <f>IF('Data hydrocarbon polyaromatig'!P19="","",IF(ISNUMBER('Data hydrocarbon polyaromatig'!P19)=TRUE, IF('Data hydrocarbon polyaromatig'!P19&lt;'Data hydrocarbon polyaromatig'!P$38, "ERROR", 'Data hydrocarbon polyaromatig'!P19/1000), IF('Data hydrocarbon polyaromatig'!P19="&lt;LOD",'Data hydrocarbon polyaromatig'!P$38/1000, "ERROR")))</f>
        <v/>
      </c>
      <c r="R19" s="141" t="str">
        <f>IF('Data hydrocarbon polyaromatig'!Q19="","",IF(ISNUMBER('Data hydrocarbon polyaromatig'!Q19)=TRUE, IF('Data hydrocarbon polyaromatig'!Q19&lt;'Data hydrocarbon polyaromatig'!Q$38, "ERROR", 'Data hydrocarbon polyaromatig'!Q19/1000), IF('Data hydrocarbon polyaromatig'!Q19="&lt;LOD",'Data hydrocarbon polyaromatig'!Q$38/1000, "ERROR")))</f>
        <v/>
      </c>
      <c r="S19" s="141" t="str">
        <f>IF('Data hydrocarbon polyaromatig'!R19="","",IF(ISNUMBER('Data hydrocarbon polyaromatig'!R19)=TRUE, IF('Data hydrocarbon polyaromatig'!R19&lt;'Data hydrocarbon polyaromatig'!R$38, "ERROR", 'Data hydrocarbon polyaromatig'!R19/1000), IF('Data hydrocarbon polyaromatig'!R19="&lt;LOD",'Data hydrocarbon polyaromatig'!R$38/1000, "ERROR")))</f>
        <v/>
      </c>
      <c r="T19" s="141" t="str">
        <f>IF('Data hydrocarbon polyaromatig'!S19="","",IF(ISNUMBER('Data hydrocarbon polyaromatig'!S19)=TRUE, IF('Data hydrocarbon polyaromatig'!S19&lt;'Data hydrocarbon polyaromatig'!S$38, "ERROR", 'Data hydrocarbon polyaromatig'!S19/1000), IF('Data hydrocarbon polyaromatig'!S19="&lt;LOD",'Data hydrocarbon polyaromatig'!S$38/1000, "ERROR")))</f>
        <v/>
      </c>
      <c r="U19" s="141" t="str">
        <f>IF('Data hydrocarbon polyaromatig'!T19="","",IF(ISNUMBER('Data hydrocarbon polyaromatig'!T19)=TRUE, IF('Data hydrocarbon polyaromatig'!T19&lt;'Data hydrocarbon polyaromatig'!T$38, "ERROR", 'Data hydrocarbon polyaromatig'!T19/1000), IF('Data hydrocarbon polyaromatig'!T19="&lt;LOD",'Data hydrocarbon polyaromatig'!T$38/1000, "ERROR")))</f>
        <v/>
      </c>
      <c r="V19" s="141" t="str">
        <f>IF('Data hydrocarbon polyaromatig'!U19="","",IF(ISNUMBER('Data hydrocarbon polyaromatig'!U19)=TRUE, IF('Data hydrocarbon polyaromatig'!U19&lt;'Data hydrocarbon polyaromatig'!U$38, "ERROR", 'Data hydrocarbon polyaromatig'!U19/1000), IF('Data hydrocarbon polyaromatig'!U19="&lt;LOD",'Data hydrocarbon polyaromatig'!U$38/1000, "ERROR")))</f>
        <v/>
      </c>
      <c r="W19" s="141" t="str">
        <f>IF('Data hydrocarbon polyaromatig'!V19="","",IF(ISNUMBER('Data hydrocarbon polyaromatig'!V19)=TRUE, IF('Data hydrocarbon polyaromatig'!V19&lt;'Data hydrocarbon polyaromatig'!V$38, "ERROR", 'Data hydrocarbon polyaromatig'!V19/1000), IF('Data hydrocarbon polyaromatig'!V19="&lt;LOD",'Data hydrocarbon polyaromatig'!V$38/1000, "ERROR")))</f>
        <v/>
      </c>
      <c r="X19" s="141" t="str">
        <f>IF('Data hydrocarbon polyaromatig'!W19="","",IF(ISNUMBER('Data hydrocarbon polyaromatig'!W19)=TRUE, IF('Data hydrocarbon polyaromatig'!W19&lt;'Data hydrocarbon polyaromatig'!W$38, "ERROR", 'Data hydrocarbon polyaromatig'!W19/1000), IF('Data hydrocarbon polyaromatig'!W19="&lt;LOD",'Data hydrocarbon polyaromatig'!W$38/1000, "ERROR")))</f>
        <v/>
      </c>
      <c r="Y19" s="24" t="str">
        <f>IF('Data hydrocarbon polyaromatig'!X19="","",IF(ISNUMBER('Data hydrocarbon polyaromatig'!X19)=TRUE, IF('Data hydrocarbon polyaromatig'!X19&lt;'Data hydrocarbon polyaromatig'!X$38, "ERROR", 'Data hydrocarbon polyaromatig'!X19/1000), IF('Data hydrocarbon polyaromatig'!X19="&lt;LOD",'Data hydrocarbon polyaromatig'!X$38/1000, "ERROR")))</f>
        <v/>
      </c>
      <c r="Z19" s="24" t="str">
        <f>IF('Data hydrocarbon polyaromatig'!Y19="","",IF(ISNUMBER('Data hydrocarbon polyaromatig'!Y19)=TRUE, IF('Data hydrocarbon polyaromatig'!Y19&lt;'Data hydrocarbon polyaromatig'!Y$38, "ERROR", 'Data hydrocarbon polyaromatig'!Y19/1000), IF('Data hydrocarbon polyaromatig'!Y19="&lt;LOD",'Data hydrocarbon polyaromatig'!Y$38/1000, "ERROR")))</f>
        <v/>
      </c>
      <c r="AA19" s="24" t="str">
        <f>IF('Data hydrocarbon polyaromatig'!Z19="","",IF(ISNUMBER('Data hydrocarbon polyaromatig'!Z19)=TRUE, IF('Data hydrocarbon polyaromatig'!Z19&lt;'Data hydrocarbon polyaromatig'!Z$38, "ERROR", 'Data hydrocarbon polyaromatig'!Z19/1000), IF('Data hydrocarbon polyaromatig'!Z19="&lt;LOD",'Data hydrocarbon polyaromatig'!Z$38/1000, "ERROR")))</f>
        <v/>
      </c>
      <c r="AB19" s="24" t="str">
        <f>IF('Data hydrocarbon polyaromatig'!AA19="","",IF(ISNUMBER('Data hydrocarbon polyaromatig'!AA19)=TRUE, IF('Data hydrocarbon polyaromatig'!AA19&lt;'Data hydrocarbon polyaromatig'!AA$38, "ERROR", 'Data hydrocarbon polyaromatig'!AA19/1000), IF('Data hydrocarbon polyaromatig'!AA19="&lt;LOD",'Data hydrocarbon polyaromatig'!AA$38/1000, "ERROR")))</f>
        <v/>
      </c>
      <c r="AC19" s="24" t="str">
        <f>IF('Data hydrocarbon polyaromatig'!AB19="","",IF(ISNUMBER('Data hydrocarbon polyaromatig'!AB19)=TRUE, IF('Data hydrocarbon polyaromatig'!AB19&lt;'Data hydrocarbon polyaromatig'!AB$38, "ERROR", 'Data hydrocarbon polyaromatig'!AB19/1000), IF('Data hydrocarbon polyaromatig'!AB19="&lt;LOD",'Data hydrocarbon polyaromatig'!AB$38/1000, "ERROR")))</f>
        <v/>
      </c>
      <c r="AD19" s="24" t="str">
        <f>IF('Data hydrocarbon polyaromatig'!AC19="","",IF(ISNUMBER('Data hydrocarbon polyaromatig'!AC19)=TRUE, IF('Data hydrocarbon polyaromatig'!AC19&lt;'Data hydrocarbon polyaromatig'!AC$38, "ERROR", 'Data hydrocarbon polyaromatig'!AC19/1000), IF('Data hydrocarbon polyaromatig'!AC19="&lt;LOD",'Data hydrocarbon polyaromatig'!AC$38/1000, "ERROR")))</f>
        <v/>
      </c>
      <c r="AE19" s="24" t="str">
        <f>IF('Data hydrocarbon polyaromatig'!AD19="","",IF(ISNUMBER('Data hydrocarbon polyaromatig'!AD19)=TRUE, IF('Data hydrocarbon polyaromatig'!AD19&lt;'Data hydrocarbon polyaromatig'!AD$38, "ERROR", 'Data hydrocarbon polyaromatig'!AD19/1000), IF('Data hydrocarbon polyaromatig'!AD19="&lt;LOD",'Data hydrocarbon polyaromatig'!AD$38/1000, "ERROR")))</f>
        <v/>
      </c>
      <c r="AF19" s="24" t="str">
        <f>IF('Data hydrocarbon polyaromatig'!AE19="","",IF(ISNUMBER('Data hydrocarbon polyaromatig'!AE19)=TRUE, IF('Data hydrocarbon polyaromatig'!AE19&lt;'Data hydrocarbon polyaromatig'!AE$38, "ERROR", 'Data hydrocarbon polyaromatig'!AE19/1000), IF('Data hydrocarbon polyaromatig'!AE19="&lt;LOD",'Data hydrocarbon polyaromatig'!AE$38/1000, "ERROR")))</f>
        <v/>
      </c>
      <c r="AG19" s="24" t="str">
        <f>IF('Data hydrocarbon polyaromatig'!AF19="","",IF(ISNUMBER('Data hydrocarbon polyaromatig'!AF19)=TRUE, IF('Data hydrocarbon polyaromatig'!AF19&lt;'Data hydrocarbon polyaromatig'!AF$38, "ERROR", 'Data hydrocarbon polyaromatig'!AF19/1000), IF('Data hydrocarbon polyaromatig'!AF19="&lt;LOD",'Data hydrocarbon polyaromatig'!AF$38/1000, "ERROR")))</f>
        <v/>
      </c>
      <c r="AH19" s="24" t="str">
        <f>IF('Data hydrocarbon polyaromatig'!AG19="","",IF(ISNUMBER('Data hydrocarbon polyaromatig'!AG19)=TRUE, IF('Data hydrocarbon polyaromatig'!AG19&lt;'Data hydrocarbon polyaromatig'!AG$38, "ERROR", 'Data hydrocarbon polyaromatig'!AG19), IF('Data hydrocarbon polyaromatig'!AG19="&lt;LOD",'Data hydrocarbon polyaromatig'!AG$38, "ERROR")))</f>
        <v/>
      </c>
      <c r="AI19" s="400"/>
    </row>
    <row r="20" spans="7:35" ht="20.149999999999999" customHeight="1" x14ac:dyDescent="0.35">
      <c r="G20" s="396"/>
      <c r="H20" s="23" t="str">
        <f>IF('Data hydrocarbon polyaromatig'!H20="","",'Data hydrocarbon polyaromatig'!H20)</f>
        <v/>
      </c>
      <c r="I20" s="24" t="str">
        <f>IF('Data hydrocarbon polyaromatig'!I20="","",'Data hydrocarbon polyaromatig'!I20)</f>
        <v/>
      </c>
      <c r="J20" s="204" t="str">
        <f>IFERROR(IF(K20="","",(IF(VLOOKUP(K20,'Gwybodaeth Ymgeiswyr'!$K$8:$L$37,2,0)="y","y",""))),"Manual entry required")</f>
        <v/>
      </c>
      <c r="K20" s="37" t="str">
        <f>IF('Data hydrocarbon polyaromatig'!J20="","",'Data hydrocarbon polyaromatig'!J20)</f>
        <v/>
      </c>
      <c r="L20" s="23" t="str">
        <f>IF('Data hydrocarbon polyaromatig'!K20="","",IF(ISNUMBER('Data hydrocarbon polyaromatig'!K20)=TRUE, IF('Data hydrocarbon polyaromatig'!K20&lt;'Data hydrocarbon polyaromatig'!K$38, "ERROR", 'Data hydrocarbon polyaromatig'!K20/1000), IF('Data hydrocarbon polyaromatig'!K20="&lt;LOD",'Data hydrocarbon polyaromatig'!K$38/1000, "ERROR")))</f>
        <v/>
      </c>
      <c r="M20" s="141" t="str">
        <f>IF('Data hydrocarbon polyaromatig'!L20="","",IF(ISNUMBER('Data hydrocarbon polyaromatig'!L20)=TRUE, IF('Data hydrocarbon polyaromatig'!L20&lt;'Data hydrocarbon polyaromatig'!L$38, "ERROR", 'Data hydrocarbon polyaromatig'!L20/1000), IF('Data hydrocarbon polyaromatig'!L20="&lt;LOD",'Data hydrocarbon polyaromatig'!L$38/1000, "ERROR")))</f>
        <v/>
      </c>
      <c r="N20" s="141" t="str">
        <f>IF('Data hydrocarbon polyaromatig'!M20="","",IF(ISNUMBER('Data hydrocarbon polyaromatig'!M20)=TRUE, IF('Data hydrocarbon polyaromatig'!M20&lt;'Data hydrocarbon polyaromatig'!M$38, "ERROR", 'Data hydrocarbon polyaromatig'!M20/1000), IF('Data hydrocarbon polyaromatig'!M20="&lt;LOD",'Data hydrocarbon polyaromatig'!M$38/1000, "ERROR")))</f>
        <v/>
      </c>
      <c r="O20" s="141" t="str">
        <f>IF('Data hydrocarbon polyaromatig'!N20="","",IF(ISNUMBER('Data hydrocarbon polyaromatig'!N20)=TRUE, IF('Data hydrocarbon polyaromatig'!N20&lt;'Data hydrocarbon polyaromatig'!N$38, "ERROR", 'Data hydrocarbon polyaromatig'!N20/1000), IF('Data hydrocarbon polyaromatig'!N20="&lt;LOD",'Data hydrocarbon polyaromatig'!N$38/1000, "ERROR")))</f>
        <v/>
      </c>
      <c r="P20" s="141" t="str">
        <f>IF('Data hydrocarbon polyaromatig'!O20="","",IF(ISNUMBER('Data hydrocarbon polyaromatig'!O20)=TRUE, IF('Data hydrocarbon polyaromatig'!O20&lt;'Data hydrocarbon polyaromatig'!O$38, "ERROR", 'Data hydrocarbon polyaromatig'!O20/1000), IF('Data hydrocarbon polyaromatig'!O20="&lt;LOD",'Data hydrocarbon polyaromatig'!O$38/1000, "ERROR")))</f>
        <v/>
      </c>
      <c r="Q20" s="141" t="str">
        <f>IF('Data hydrocarbon polyaromatig'!P20="","",IF(ISNUMBER('Data hydrocarbon polyaromatig'!P20)=TRUE, IF('Data hydrocarbon polyaromatig'!P20&lt;'Data hydrocarbon polyaromatig'!P$38, "ERROR", 'Data hydrocarbon polyaromatig'!P20/1000), IF('Data hydrocarbon polyaromatig'!P20="&lt;LOD",'Data hydrocarbon polyaromatig'!P$38/1000, "ERROR")))</f>
        <v/>
      </c>
      <c r="R20" s="141" t="str">
        <f>IF('Data hydrocarbon polyaromatig'!Q20="","",IF(ISNUMBER('Data hydrocarbon polyaromatig'!Q20)=TRUE, IF('Data hydrocarbon polyaromatig'!Q20&lt;'Data hydrocarbon polyaromatig'!Q$38, "ERROR", 'Data hydrocarbon polyaromatig'!Q20/1000), IF('Data hydrocarbon polyaromatig'!Q20="&lt;LOD",'Data hydrocarbon polyaromatig'!Q$38/1000, "ERROR")))</f>
        <v/>
      </c>
      <c r="S20" s="141" t="str">
        <f>IF('Data hydrocarbon polyaromatig'!R20="","",IF(ISNUMBER('Data hydrocarbon polyaromatig'!R20)=TRUE, IF('Data hydrocarbon polyaromatig'!R20&lt;'Data hydrocarbon polyaromatig'!R$38, "ERROR", 'Data hydrocarbon polyaromatig'!R20/1000), IF('Data hydrocarbon polyaromatig'!R20="&lt;LOD",'Data hydrocarbon polyaromatig'!R$38/1000, "ERROR")))</f>
        <v/>
      </c>
      <c r="T20" s="141" t="str">
        <f>IF('Data hydrocarbon polyaromatig'!S20="","",IF(ISNUMBER('Data hydrocarbon polyaromatig'!S20)=TRUE, IF('Data hydrocarbon polyaromatig'!S20&lt;'Data hydrocarbon polyaromatig'!S$38, "ERROR", 'Data hydrocarbon polyaromatig'!S20/1000), IF('Data hydrocarbon polyaromatig'!S20="&lt;LOD",'Data hydrocarbon polyaromatig'!S$38/1000, "ERROR")))</f>
        <v/>
      </c>
      <c r="U20" s="141" t="str">
        <f>IF('Data hydrocarbon polyaromatig'!T20="","",IF(ISNUMBER('Data hydrocarbon polyaromatig'!T20)=TRUE, IF('Data hydrocarbon polyaromatig'!T20&lt;'Data hydrocarbon polyaromatig'!T$38, "ERROR", 'Data hydrocarbon polyaromatig'!T20/1000), IF('Data hydrocarbon polyaromatig'!T20="&lt;LOD",'Data hydrocarbon polyaromatig'!T$38/1000, "ERROR")))</f>
        <v/>
      </c>
      <c r="V20" s="141" t="str">
        <f>IF('Data hydrocarbon polyaromatig'!U20="","",IF(ISNUMBER('Data hydrocarbon polyaromatig'!U20)=TRUE, IF('Data hydrocarbon polyaromatig'!U20&lt;'Data hydrocarbon polyaromatig'!U$38, "ERROR", 'Data hydrocarbon polyaromatig'!U20/1000), IF('Data hydrocarbon polyaromatig'!U20="&lt;LOD",'Data hydrocarbon polyaromatig'!U$38/1000, "ERROR")))</f>
        <v/>
      </c>
      <c r="W20" s="141" t="str">
        <f>IF('Data hydrocarbon polyaromatig'!V20="","",IF(ISNUMBER('Data hydrocarbon polyaromatig'!V20)=TRUE, IF('Data hydrocarbon polyaromatig'!V20&lt;'Data hydrocarbon polyaromatig'!V$38, "ERROR", 'Data hydrocarbon polyaromatig'!V20/1000), IF('Data hydrocarbon polyaromatig'!V20="&lt;LOD",'Data hydrocarbon polyaromatig'!V$38/1000, "ERROR")))</f>
        <v/>
      </c>
      <c r="X20" s="141" t="str">
        <f>IF('Data hydrocarbon polyaromatig'!W20="","",IF(ISNUMBER('Data hydrocarbon polyaromatig'!W20)=TRUE, IF('Data hydrocarbon polyaromatig'!W20&lt;'Data hydrocarbon polyaromatig'!W$38, "ERROR", 'Data hydrocarbon polyaromatig'!W20/1000), IF('Data hydrocarbon polyaromatig'!W20="&lt;LOD",'Data hydrocarbon polyaromatig'!W$38/1000, "ERROR")))</f>
        <v/>
      </c>
      <c r="Y20" s="24" t="str">
        <f>IF('Data hydrocarbon polyaromatig'!X20="","",IF(ISNUMBER('Data hydrocarbon polyaromatig'!X20)=TRUE, IF('Data hydrocarbon polyaromatig'!X20&lt;'Data hydrocarbon polyaromatig'!X$38, "ERROR", 'Data hydrocarbon polyaromatig'!X20/1000), IF('Data hydrocarbon polyaromatig'!X20="&lt;LOD",'Data hydrocarbon polyaromatig'!X$38/1000, "ERROR")))</f>
        <v/>
      </c>
      <c r="Z20" s="24" t="str">
        <f>IF('Data hydrocarbon polyaromatig'!Y20="","",IF(ISNUMBER('Data hydrocarbon polyaromatig'!Y20)=TRUE, IF('Data hydrocarbon polyaromatig'!Y20&lt;'Data hydrocarbon polyaromatig'!Y$38, "ERROR", 'Data hydrocarbon polyaromatig'!Y20/1000), IF('Data hydrocarbon polyaromatig'!Y20="&lt;LOD",'Data hydrocarbon polyaromatig'!Y$38/1000, "ERROR")))</f>
        <v/>
      </c>
      <c r="AA20" s="24" t="str">
        <f>IF('Data hydrocarbon polyaromatig'!Z20="","",IF(ISNUMBER('Data hydrocarbon polyaromatig'!Z20)=TRUE, IF('Data hydrocarbon polyaromatig'!Z20&lt;'Data hydrocarbon polyaromatig'!Z$38, "ERROR", 'Data hydrocarbon polyaromatig'!Z20/1000), IF('Data hydrocarbon polyaromatig'!Z20="&lt;LOD",'Data hydrocarbon polyaromatig'!Z$38/1000, "ERROR")))</f>
        <v/>
      </c>
      <c r="AB20" s="24" t="str">
        <f>IF('Data hydrocarbon polyaromatig'!AA20="","",IF(ISNUMBER('Data hydrocarbon polyaromatig'!AA20)=TRUE, IF('Data hydrocarbon polyaromatig'!AA20&lt;'Data hydrocarbon polyaromatig'!AA$38, "ERROR", 'Data hydrocarbon polyaromatig'!AA20/1000), IF('Data hydrocarbon polyaromatig'!AA20="&lt;LOD",'Data hydrocarbon polyaromatig'!AA$38/1000, "ERROR")))</f>
        <v/>
      </c>
      <c r="AC20" s="24" t="str">
        <f>IF('Data hydrocarbon polyaromatig'!AB20="","",IF(ISNUMBER('Data hydrocarbon polyaromatig'!AB20)=TRUE, IF('Data hydrocarbon polyaromatig'!AB20&lt;'Data hydrocarbon polyaromatig'!AB$38, "ERROR", 'Data hydrocarbon polyaromatig'!AB20/1000), IF('Data hydrocarbon polyaromatig'!AB20="&lt;LOD",'Data hydrocarbon polyaromatig'!AB$38/1000, "ERROR")))</f>
        <v/>
      </c>
      <c r="AD20" s="24" t="str">
        <f>IF('Data hydrocarbon polyaromatig'!AC20="","",IF(ISNUMBER('Data hydrocarbon polyaromatig'!AC20)=TRUE, IF('Data hydrocarbon polyaromatig'!AC20&lt;'Data hydrocarbon polyaromatig'!AC$38, "ERROR", 'Data hydrocarbon polyaromatig'!AC20/1000), IF('Data hydrocarbon polyaromatig'!AC20="&lt;LOD",'Data hydrocarbon polyaromatig'!AC$38/1000, "ERROR")))</f>
        <v/>
      </c>
      <c r="AE20" s="24" t="str">
        <f>IF('Data hydrocarbon polyaromatig'!AD20="","",IF(ISNUMBER('Data hydrocarbon polyaromatig'!AD20)=TRUE, IF('Data hydrocarbon polyaromatig'!AD20&lt;'Data hydrocarbon polyaromatig'!AD$38, "ERROR", 'Data hydrocarbon polyaromatig'!AD20/1000), IF('Data hydrocarbon polyaromatig'!AD20="&lt;LOD",'Data hydrocarbon polyaromatig'!AD$38/1000, "ERROR")))</f>
        <v/>
      </c>
      <c r="AF20" s="24" t="str">
        <f>IF('Data hydrocarbon polyaromatig'!AE20="","",IF(ISNUMBER('Data hydrocarbon polyaromatig'!AE20)=TRUE, IF('Data hydrocarbon polyaromatig'!AE20&lt;'Data hydrocarbon polyaromatig'!AE$38, "ERROR", 'Data hydrocarbon polyaromatig'!AE20/1000), IF('Data hydrocarbon polyaromatig'!AE20="&lt;LOD",'Data hydrocarbon polyaromatig'!AE$38/1000, "ERROR")))</f>
        <v/>
      </c>
      <c r="AG20" s="24" t="str">
        <f>IF('Data hydrocarbon polyaromatig'!AF20="","",IF(ISNUMBER('Data hydrocarbon polyaromatig'!AF20)=TRUE, IF('Data hydrocarbon polyaromatig'!AF20&lt;'Data hydrocarbon polyaromatig'!AF$38, "ERROR", 'Data hydrocarbon polyaromatig'!AF20/1000), IF('Data hydrocarbon polyaromatig'!AF20="&lt;LOD",'Data hydrocarbon polyaromatig'!AF$38/1000, "ERROR")))</f>
        <v/>
      </c>
      <c r="AH20" s="24" t="str">
        <f>IF('Data hydrocarbon polyaromatig'!AG20="","",IF(ISNUMBER('Data hydrocarbon polyaromatig'!AG20)=TRUE, IF('Data hydrocarbon polyaromatig'!AG20&lt;'Data hydrocarbon polyaromatig'!AG$38, "ERROR", 'Data hydrocarbon polyaromatig'!AG20), IF('Data hydrocarbon polyaromatig'!AG20="&lt;LOD",'Data hydrocarbon polyaromatig'!AG$38, "ERROR")))</f>
        <v/>
      </c>
      <c r="AI20" s="400"/>
    </row>
    <row r="21" spans="7:35" ht="20.149999999999999" customHeight="1" x14ac:dyDescent="0.35">
      <c r="G21" s="396"/>
      <c r="H21" s="23" t="str">
        <f>IF('Data hydrocarbon polyaromatig'!H21="","",'Data hydrocarbon polyaromatig'!H21)</f>
        <v/>
      </c>
      <c r="I21" s="24" t="str">
        <f>IF('Data hydrocarbon polyaromatig'!I21="","",'Data hydrocarbon polyaromatig'!I21)</f>
        <v/>
      </c>
      <c r="J21" s="204" t="str">
        <f>IFERROR(IF(K21="","",(IF(VLOOKUP(K21,'Gwybodaeth Ymgeiswyr'!$K$8:$L$37,2,0)="y","y",""))),"Manual entry required")</f>
        <v/>
      </c>
      <c r="K21" s="37" t="str">
        <f>IF('Data hydrocarbon polyaromatig'!J21="","",'Data hydrocarbon polyaromatig'!J21)</f>
        <v/>
      </c>
      <c r="L21" s="23" t="str">
        <f>IF('Data hydrocarbon polyaromatig'!K21="","",IF(ISNUMBER('Data hydrocarbon polyaromatig'!K21)=TRUE, IF('Data hydrocarbon polyaromatig'!K21&lt;'Data hydrocarbon polyaromatig'!K$38, "ERROR", 'Data hydrocarbon polyaromatig'!K21/1000), IF('Data hydrocarbon polyaromatig'!K21="&lt;LOD",'Data hydrocarbon polyaromatig'!K$38/1000, "ERROR")))</f>
        <v/>
      </c>
      <c r="M21" s="141" t="str">
        <f>IF('Data hydrocarbon polyaromatig'!L21="","",IF(ISNUMBER('Data hydrocarbon polyaromatig'!L21)=TRUE, IF('Data hydrocarbon polyaromatig'!L21&lt;'Data hydrocarbon polyaromatig'!L$38, "ERROR", 'Data hydrocarbon polyaromatig'!L21/1000), IF('Data hydrocarbon polyaromatig'!L21="&lt;LOD",'Data hydrocarbon polyaromatig'!L$38/1000, "ERROR")))</f>
        <v/>
      </c>
      <c r="N21" s="141" t="str">
        <f>IF('Data hydrocarbon polyaromatig'!M21="","",IF(ISNUMBER('Data hydrocarbon polyaromatig'!M21)=TRUE, IF('Data hydrocarbon polyaromatig'!M21&lt;'Data hydrocarbon polyaromatig'!M$38, "ERROR", 'Data hydrocarbon polyaromatig'!M21/1000), IF('Data hydrocarbon polyaromatig'!M21="&lt;LOD",'Data hydrocarbon polyaromatig'!M$38/1000, "ERROR")))</f>
        <v/>
      </c>
      <c r="O21" s="141" t="str">
        <f>IF('Data hydrocarbon polyaromatig'!N21="","",IF(ISNUMBER('Data hydrocarbon polyaromatig'!N21)=TRUE, IF('Data hydrocarbon polyaromatig'!N21&lt;'Data hydrocarbon polyaromatig'!N$38, "ERROR", 'Data hydrocarbon polyaromatig'!N21/1000), IF('Data hydrocarbon polyaromatig'!N21="&lt;LOD",'Data hydrocarbon polyaromatig'!N$38/1000, "ERROR")))</f>
        <v/>
      </c>
      <c r="P21" s="141" t="str">
        <f>IF('Data hydrocarbon polyaromatig'!O21="","",IF(ISNUMBER('Data hydrocarbon polyaromatig'!O21)=TRUE, IF('Data hydrocarbon polyaromatig'!O21&lt;'Data hydrocarbon polyaromatig'!O$38, "ERROR", 'Data hydrocarbon polyaromatig'!O21/1000), IF('Data hydrocarbon polyaromatig'!O21="&lt;LOD",'Data hydrocarbon polyaromatig'!O$38/1000, "ERROR")))</f>
        <v/>
      </c>
      <c r="Q21" s="141" t="str">
        <f>IF('Data hydrocarbon polyaromatig'!P21="","",IF(ISNUMBER('Data hydrocarbon polyaromatig'!P21)=TRUE, IF('Data hydrocarbon polyaromatig'!P21&lt;'Data hydrocarbon polyaromatig'!P$38, "ERROR", 'Data hydrocarbon polyaromatig'!P21/1000), IF('Data hydrocarbon polyaromatig'!P21="&lt;LOD",'Data hydrocarbon polyaromatig'!P$38/1000, "ERROR")))</f>
        <v/>
      </c>
      <c r="R21" s="141" t="str">
        <f>IF('Data hydrocarbon polyaromatig'!Q21="","",IF(ISNUMBER('Data hydrocarbon polyaromatig'!Q21)=TRUE, IF('Data hydrocarbon polyaromatig'!Q21&lt;'Data hydrocarbon polyaromatig'!Q$38, "ERROR", 'Data hydrocarbon polyaromatig'!Q21/1000), IF('Data hydrocarbon polyaromatig'!Q21="&lt;LOD",'Data hydrocarbon polyaromatig'!Q$38/1000, "ERROR")))</f>
        <v/>
      </c>
      <c r="S21" s="141" t="str">
        <f>IF('Data hydrocarbon polyaromatig'!R21="","",IF(ISNUMBER('Data hydrocarbon polyaromatig'!R21)=TRUE, IF('Data hydrocarbon polyaromatig'!R21&lt;'Data hydrocarbon polyaromatig'!R$38, "ERROR", 'Data hydrocarbon polyaromatig'!R21/1000), IF('Data hydrocarbon polyaromatig'!R21="&lt;LOD",'Data hydrocarbon polyaromatig'!R$38/1000, "ERROR")))</f>
        <v/>
      </c>
      <c r="T21" s="141" t="str">
        <f>IF('Data hydrocarbon polyaromatig'!S21="","",IF(ISNUMBER('Data hydrocarbon polyaromatig'!S21)=TRUE, IF('Data hydrocarbon polyaromatig'!S21&lt;'Data hydrocarbon polyaromatig'!S$38, "ERROR", 'Data hydrocarbon polyaromatig'!S21/1000), IF('Data hydrocarbon polyaromatig'!S21="&lt;LOD",'Data hydrocarbon polyaromatig'!S$38/1000, "ERROR")))</f>
        <v/>
      </c>
      <c r="U21" s="141" t="str">
        <f>IF('Data hydrocarbon polyaromatig'!T21="","",IF(ISNUMBER('Data hydrocarbon polyaromatig'!T21)=TRUE, IF('Data hydrocarbon polyaromatig'!T21&lt;'Data hydrocarbon polyaromatig'!T$38, "ERROR", 'Data hydrocarbon polyaromatig'!T21/1000), IF('Data hydrocarbon polyaromatig'!T21="&lt;LOD",'Data hydrocarbon polyaromatig'!T$38/1000, "ERROR")))</f>
        <v/>
      </c>
      <c r="V21" s="141" t="str">
        <f>IF('Data hydrocarbon polyaromatig'!U21="","",IF(ISNUMBER('Data hydrocarbon polyaromatig'!U21)=TRUE, IF('Data hydrocarbon polyaromatig'!U21&lt;'Data hydrocarbon polyaromatig'!U$38, "ERROR", 'Data hydrocarbon polyaromatig'!U21/1000), IF('Data hydrocarbon polyaromatig'!U21="&lt;LOD",'Data hydrocarbon polyaromatig'!U$38/1000, "ERROR")))</f>
        <v/>
      </c>
      <c r="W21" s="141" t="str">
        <f>IF('Data hydrocarbon polyaromatig'!V21="","",IF(ISNUMBER('Data hydrocarbon polyaromatig'!V21)=TRUE, IF('Data hydrocarbon polyaromatig'!V21&lt;'Data hydrocarbon polyaromatig'!V$38, "ERROR", 'Data hydrocarbon polyaromatig'!V21/1000), IF('Data hydrocarbon polyaromatig'!V21="&lt;LOD",'Data hydrocarbon polyaromatig'!V$38/1000, "ERROR")))</f>
        <v/>
      </c>
      <c r="X21" s="141" t="str">
        <f>IF('Data hydrocarbon polyaromatig'!W21="","",IF(ISNUMBER('Data hydrocarbon polyaromatig'!W21)=TRUE, IF('Data hydrocarbon polyaromatig'!W21&lt;'Data hydrocarbon polyaromatig'!W$38, "ERROR", 'Data hydrocarbon polyaromatig'!W21/1000), IF('Data hydrocarbon polyaromatig'!W21="&lt;LOD",'Data hydrocarbon polyaromatig'!W$38/1000, "ERROR")))</f>
        <v/>
      </c>
      <c r="Y21" s="24" t="str">
        <f>IF('Data hydrocarbon polyaromatig'!X21="","",IF(ISNUMBER('Data hydrocarbon polyaromatig'!X21)=TRUE, IF('Data hydrocarbon polyaromatig'!X21&lt;'Data hydrocarbon polyaromatig'!X$38, "ERROR", 'Data hydrocarbon polyaromatig'!X21/1000), IF('Data hydrocarbon polyaromatig'!X21="&lt;LOD",'Data hydrocarbon polyaromatig'!X$38/1000, "ERROR")))</f>
        <v/>
      </c>
      <c r="Z21" s="24" t="str">
        <f>IF('Data hydrocarbon polyaromatig'!Y21="","",IF(ISNUMBER('Data hydrocarbon polyaromatig'!Y21)=TRUE, IF('Data hydrocarbon polyaromatig'!Y21&lt;'Data hydrocarbon polyaromatig'!Y$38, "ERROR", 'Data hydrocarbon polyaromatig'!Y21/1000), IF('Data hydrocarbon polyaromatig'!Y21="&lt;LOD",'Data hydrocarbon polyaromatig'!Y$38/1000, "ERROR")))</f>
        <v/>
      </c>
      <c r="AA21" s="24" t="str">
        <f>IF('Data hydrocarbon polyaromatig'!Z21="","",IF(ISNUMBER('Data hydrocarbon polyaromatig'!Z21)=TRUE, IF('Data hydrocarbon polyaromatig'!Z21&lt;'Data hydrocarbon polyaromatig'!Z$38, "ERROR", 'Data hydrocarbon polyaromatig'!Z21/1000), IF('Data hydrocarbon polyaromatig'!Z21="&lt;LOD",'Data hydrocarbon polyaromatig'!Z$38/1000, "ERROR")))</f>
        <v/>
      </c>
      <c r="AB21" s="24" t="str">
        <f>IF('Data hydrocarbon polyaromatig'!AA21="","",IF(ISNUMBER('Data hydrocarbon polyaromatig'!AA21)=TRUE, IF('Data hydrocarbon polyaromatig'!AA21&lt;'Data hydrocarbon polyaromatig'!AA$38, "ERROR", 'Data hydrocarbon polyaromatig'!AA21/1000), IF('Data hydrocarbon polyaromatig'!AA21="&lt;LOD",'Data hydrocarbon polyaromatig'!AA$38/1000, "ERROR")))</f>
        <v/>
      </c>
      <c r="AC21" s="24" t="str">
        <f>IF('Data hydrocarbon polyaromatig'!AB21="","",IF(ISNUMBER('Data hydrocarbon polyaromatig'!AB21)=TRUE, IF('Data hydrocarbon polyaromatig'!AB21&lt;'Data hydrocarbon polyaromatig'!AB$38, "ERROR", 'Data hydrocarbon polyaromatig'!AB21/1000), IF('Data hydrocarbon polyaromatig'!AB21="&lt;LOD",'Data hydrocarbon polyaromatig'!AB$38/1000, "ERROR")))</f>
        <v/>
      </c>
      <c r="AD21" s="24" t="str">
        <f>IF('Data hydrocarbon polyaromatig'!AC21="","",IF(ISNUMBER('Data hydrocarbon polyaromatig'!AC21)=TRUE, IF('Data hydrocarbon polyaromatig'!AC21&lt;'Data hydrocarbon polyaromatig'!AC$38, "ERROR", 'Data hydrocarbon polyaromatig'!AC21/1000), IF('Data hydrocarbon polyaromatig'!AC21="&lt;LOD",'Data hydrocarbon polyaromatig'!AC$38/1000, "ERROR")))</f>
        <v/>
      </c>
      <c r="AE21" s="24" t="str">
        <f>IF('Data hydrocarbon polyaromatig'!AD21="","",IF(ISNUMBER('Data hydrocarbon polyaromatig'!AD21)=TRUE, IF('Data hydrocarbon polyaromatig'!AD21&lt;'Data hydrocarbon polyaromatig'!AD$38, "ERROR", 'Data hydrocarbon polyaromatig'!AD21/1000), IF('Data hydrocarbon polyaromatig'!AD21="&lt;LOD",'Data hydrocarbon polyaromatig'!AD$38/1000, "ERROR")))</f>
        <v/>
      </c>
      <c r="AF21" s="24" t="str">
        <f>IF('Data hydrocarbon polyaromatig'!AE21="","",IF(ISNUMBER('Data hydrocarbon polyaromatig'!AE21)=TRUE, IF('Data hydrocarbon polyaromatig'!AE21&lt;'Data hydrocarbon polyaromatig'!AE$38, "ERROR", 'Data hydrocarbon polyaromatig'!AE21/1000), IF('Data hydrocarbon polyaromatig'!AE21="&lt;LOD",'Data hydrocarbon polyaromatig'!AE$38/1000, "ERROR")))</f>
        <v/>
      </c>
      <c r="AG21" s="24" t="str">
        <f>IF('Data hydrocarbon polyaromatig'!AF21="","",IF(ISNUMBER('Data hydrocarbon polyaromatig'!AF21)=TRUE, IF('Data hydrocarbon polyaromatig'!AF21&lt;'Data hydrocarbon polyaromatig'!AF$38, "ERROR", 'Data hydrocarbon polyaromatig'!AF21/1000), IF('Data hydrocarbon polyaromatig'!AF21="&lt;LOD",'Data hydrocarbon polyaromatig'!AF$38/1000, "ERROR")))</f>
        <v/>
      </c>
      <c r="AH21" s="24" t="str">
        <f>IF('Data hydrocarbon polyaromatig'!AG21="","",IF(ISNUMBER('Data hydrocarbon polyaromatig'!AG21)=TRUE, IF('Data hydrocarbon polyaromatig'!AG21&lt;'Data hydrocarbon polyaromatig'!AG$38, "ERROR", 'Data hydrocarbon polyaromatig'!AG21), IF('Data hydrocarbon polyaromatig'!AG21="&lt;LOD",'Data hydrocarbon polyaromatig'!AG$38, "ERROR")))</f>
        <v/>
      </c>
      <c r="AI21" s="400"/>
    </row>
    <row r="22" spans="7:35" ht="20.149999999999999" customHeight="1" x14ac:dyDescent="0.35">
      <c r="G22" s="396"/>
      <c r="H22" s="23" t="str">
        <f>IF('Data hydrocarbon polyaromatig'!H22="","",'Data hydrocarbon polyaromatig'!H22)</f>
        <v/>
      </c>
      <c r="I22" s="24" t="str">
        <f>IF('Data hydrocarbon polyaromatig'!I22="","",'Data hydrocarbon polyaromatig'!I22)</f>
        <v/>
      </c>
      <c r="J22" s="204" t="str">
        <f>IFERROR(IF(K22="","",(IF(VLOOKUP(K22,'Gwybodaeth Ymgeiswyr'!$K$8:$L$37,2,0)="y","y",""))),"Manual entry required")</f>
        <v/>
      </c>
      <c r="K22" s="37" t="str">
        <f>IF('Data hydrocarbon polyaromatig'!J22="","",'Data hydrocarbon polyaromatig'!J22)</f>
        <v/>
      </c>
      <c r="L22" s="23" t="str">
        <f>IF('Data hydrocarbon polyaromatig'!K22="","",IF(ISNUMBER('Data hydrocarbon polyaromatig'!K22)=TRUE, IF('Data hydrocarbon polyaromatig'!K22&lt;'Data hydrocarbon polyaromatig'!K$38, "ERROR", 'Data hydrocarbon polyaromatig'!K22/1000), IF('Data hydrocarbon polyaromatig'!K22="&lt;LOD",'Data hydrocarbon polyaromatig'!K$38/1000, "ERROR")))</f>
        <v/>
      </c>
      <c r="M22" s="141" t="str">
        <f>IF('Data hydrocarbon polyaromatig'!L22="","",IF(ISNUMBER('Data hydrocarbon polyaromatig'!L22)=TRUE, IF('Data hydrocarbon polyaromatig'!L22&lt;'Data hydrocarbon polyaromatig'!L$38, "ERROR", 'Data hydrocarbon polyaromatig'!L22/1000), IF('Data hydrocarbon polyaromatig'!L22="&lt;LOD",'Data hydrocarbon polyaromatig'!L$38/1000, "ERROR")))</f>
        <v/>
      </c>
      <c r="N22" s="141" t="str">
        <f>IF('Data hydrocarbon polyaromatig'!M22="","",IF(ISNUMBER('Data hydrocarbon polyaromatig'!M22)=TRUE, IF('Data hydrocarbon polyaromatig'!M22&lt;'Data hydrocarbon polyaromatig'!M$38, "ERROR", 'Data hydrocarbon polyaromatig'!M22/1000), IF('Data hydrocarbon polyaromatig'!M22="&lt;LOD",'Data hydrocarbon polyaromatig'!M$38/1000, "ERROR")))</f>
        <v/>
      </c>
      <c r="O22" s="141" t="str">
        <f>IF('Data hydrocarbon polyaromatig'!N22="","",IF(ISNUMBER('Data hydrocarbon polyaromatig'!N22)=TRUE, IF('Data hydrocarbon polyaromatig'!N22&lt;'Data hydrocarbon polyaromatig'!N$38, "ERROR", 'Data hydrocarbon polyaromatig'!N22/1000), IF('Data hydrocarbon polyaromatig'!N22="&lt;LOD",'Data hydrocarbon polyaromatig'!N$38/1000, "ERROR")))</f>
        <v/>
      </c>
      <c r="P22" s="141" t="str">
        <f>IF('Data hydrocarbon polyaromatig'!O22="","",IF(ISNUMBER('Data hydrocarbon polyaromatig'!O22)=TRUE, IF('Data hydrocarbon polyaromatig'!O22&lt;'Data hydrocarbon polyaromatig'!O$38, "ERROR", 'Data hydrocarbon polyaromatig'!O22/1000), IF('Data hydrocarbon polyaromatig'!O22="&lt;LOD",'Data hydrocarbon polyaromatig'!O$38/1000, "ERROR")))</f>
        <v/>
      </c>
      <c r="Q22" s="141" t="str">
        <f>IF('Data hydrocarbon polyaromatig'!P22="","",IF(ISNUMBER('Data hydrocarbon polyaromatig'!P22)=TRUE, IF('Data hydrocarbon polyaromatig'!P22&lt;'Data hydrocarbon polyaromatig'!P$38, "ERROR", 'Data hydrocarbon polyaromatig'!P22/1000), IF('Data hydrocarbon polyaromatig'!P22="&lt;LOD",'Data hydrocarbon polyaromatig'!P$38/1000, "ERROR")))</f>
        <v/>
      </c>
      <c r="R22" s="141" t="str">
        <f>IF('Data hydrocarbon polyaromatig'!Q22="","",IF(ISNUMBER('Data hydrocarbon polyaromatig'!Q22)=TRUE, IF('Data hydrocarbon polyaromatig'!Q22&lt;'Data hydrocarbon polyaromatig'!Q$38, "ERROR", 'Data hydrocarbon polyaromatig'!Q22/1000), IF('Data hydrocarbon polyaromatig'!Q22="&lt;LOD",'Data hydrocarbon polyaromatig'!Q$38/1000, "ERROR")))</f>
        <v/>
      </c>
      <c r="S22" s="141" t="str">
        <f>IF('Data hydrocarbon polyaromatig'!R22="","",IF(ISNUMBER('Data hydrocarbon polyaromatig'!R22)=TRUE, IF('Data hydrocarbon polyaromatig'!R22&lt;'Data hydrocarbon polyaromatig'!R$38, "ERROR", 'Data hydrocarbon polyaromatig'!R22/1000), IF('Data hydrocarbon polyaromatig'!R22="&lt;LOD",'Data hydrocarbon polyaromatig'!R$38/1000, "ERROR")))</f>
        <v/>
      </c>
      <c r="T22" s="141" t="str">
        <f>IF('Data hydrocarbon polyaromatig'!S22="","",IF(ISNUMBER('Data hydrocarbon polyaromatig'!S22)=TRUE, IF('Data hydrocarbon polyaromatig'!S22&lt;'Data hydrocarbon polyaromatig'!S$38, "ERROR", 'Data hydrocarbon polyaromatig'!S22/1000), IF('Data hydrocarbon polyaromatig'!S22="&lt;LOD",'Data hydrocarbon polyaromatig'!S$38/1000, "ERROR")))</f>
        <v/>
      </c>
      <c r="U22" s="141" t="str">
        <f>IF('Data hydrocarbon polyaromatig'!T22="","",IF(ISNUMBER('Data hydrocarbon polyaromatig'!T22)=TRUE, IF('Data hydrocarbon polyaromatig'!T22&lt;'Data hydrocarbon polyaromatig'!T$38, "ERROR", 'Data hydrocarbon polyaromatig'!T22/1000), IF('Data hydrocarbon polyaromatig'!T22="&lt;LOD",'Data hydrocarbon polyaromatig'!T$38/1000, "ERROR")))</f>
        <v/>
      </c>
      <c r="V22" s="141" t="str">
        <f>IF('Data hydrocarbon polyaromatig'!U22="","",IF(ISNUMBER('Data hydrocarbon polyaromatig'!U22)=TRUE, IF('Data hydrocarbon polyaromatig'!U22&lt;'Data hydrocarbon polyaromatig'!U$38, "ERROR", 'Data hydrocarbon polyaromatig'!U22/1000), IF('Data hydrocarbon polyaromatig'!U22="&lt;LOD",'Data hydrocarbon polyaromatig'!U$38/1000, "ERROR")))</f>
        <v/>
      </c>
      <c r="W22" s="141" t="str">
        <f>IF('Data hydrocarbon polyaromatig'!V22="","",IF(ISNUMBER('Data hydrocarbon polyaromatig'!V22)=TRUE, IF('Data hydrocarbon polyaromatig'!V22&lt;'Data hydrocarbon polyaromatig'!V$38, "ERROR", 'Data hydrocarbon polyaromatig'!V22/1000), IF('Data hydrocarbon polyaromatig'!V22="&lt;LOD",'Data hydrocarbon polyaromatig'!V$38/1000, "ERROR")))</f>
        <v/>
      </c>
      <c r="X22" s="141" t="str">
        <f>IF('Data hydrocarbon polyaromatig'!W22="","",IF(ISNUMBER('Data hydrocarbon polyaromatig'!W22)=TRUE, IF('Data hydrocarbon polyaromatig'!W22&lt;'Data hydrocarbon polyaromatig'!W$38, "ERROR", 'Data hydrocarbon polyaromatig'!W22/1000), IF('Data hydrocarbon polyaromatig'!W22="&lt;LOD",'Data hydrocarbon polyaromatig'!W$38/1000, "ERROR")))</f>
        <v/>
      </c>
      <c r="Y22" s="24" t="str">
        <f>IF('Data hydrocarbon polyaromatig'!X22="","",IF(ISNUMBER('Data hydrocarbon polyaromatig'!X22)=TRUE, IF('Data hydrocarbon polyaromatig'!X22&lt;'Data hydrocarbon polyaromatig'!X$38, "ERROR", 'Data hydrocarbon polyaromatig'!X22/1000), IF('Data hydrocarbon polyaromatig'!X22="&lt;LOD",'Data hydrocarbon polyaromatig'!X$38/1000, "ERROR")))</f>
        <v/>
      </c>
      <c r="Z22" s="24" t="str">
        <f>IF('Data hydrocarbon polyaromatig'!Y22="","",IF(ISNUMBER('Data hydrocarbon polyaromatig'!Y22)=TRUE, IF('Data hydrocarbon polyaromatig'!Y22&lt;'Data hydrocarbon polyaromatig'!Y$38, "ERROR", 'Data hydrocarbon polyaromatig'!Y22/1000), IF('Data hydrocarbon polyaromatig'!Y22="&lt;LOD",'Data hydrocarbon polyaromatig'!Y$38/1000, "ERROR")))</f>
        <v/>
      </c>
      <c r="AA22" s="24" t="str">
        <f>IF('Data hydrocarbon polyaromatig'!Z22="","",IF(ISNUMBER('Data hydrocarbon polyaromatig'!Z22)=TRUE, IF('Data hydrocarbon polyaromatig'!Z22&lt;'Data hydrocarbon polyaromatig'!Z$38, "ERROR", 'Data hydrocarbon polyaromatig'!Z22/1000), IF('Data hydrocarbon polyaromatig'!Z22="&lt;LOD",'Data hydrocarbon polyaromatig'!Z$38/1000, "ERROR")))</f>
        <v/>
      </c>
      <c r="AB22" s="24" t="str">
        <f>IF('Data hydrocarbon polyaromatig'!AA22="","",IF(ISNUMBER('Data hydrocarbon polyaromatig'!AA22)=TRUE, IF('Data hydrocarbon polyaromatig'!AA22&lt;'Data hydrocarbon polyaromatig'!AA$38, "ERROR", 'Data hydrocarbon polyaromatig'!AA22/1000), IF('Data hydrocarbon polyaromatig'!AA22="&lt;LOD",'Data hydrocarbon polyaromatig'!AA$38/1000, "ERROR")))</f>
        <v/>
      </c>
      <c r="AC22" s="24" t="str">
        <f>IF('Data hydrocarbon polyaromatig'!AB22="","",IF(ISNUMBER('Data hydrocarbon polyaromatig'!AB22)=TRUE, IF('Data hydrocarbon polyaromatig'!AB22&lt;'Data hydrocarbon polyaromatig'!AB$38, "ERROR", 'Data hydrocarbon polyaromatig'!AB22/1000), IF('Data hydrocarbon polyaromatig'!AB22="&lt;LOD",'Data hydrocarbon polyaromatig'!AB$38/1000, "ERROR")))</f>
        <v/>
      </c>
      <c r="AD22" s="24" t="str">
        <f>IF('Data hydrocarbon polyaromatig'!AC22="","",IF(ISNUMBER('Data hydrocarbon polyaromatig'!AC22)=TRUE, IF('Data hydrocarbon polyaromatig'!AC22&lt;'Data hydrocarbon polyaromatig'!AC$38, "ERROR", 'Data hydrocarbon polyaromatig'!AC22/1000), IF('Data hydrocarbon polyaromatig'!AC22="&lt;LOD",'Data hydrocarbon polyaromatig'!AC$38/1000, "ERROR")))</f>
        <v/>
      </c>
      <c r="AE22" s="24" t="str">
        <f>IF('Data hydrocarbon polyaromatig'!AD22="","",IF(ISNUMBER('Data hydrocarbon polyaromatig'!AD22)=TRUE, IF('Data hydrocarbon polyaromatig'!AD22&lt;'Data hydrocarbon polyaromatig'!AD$38, "ERROR", 'Data hydrocarbon polyaromatig'!AD22/1000), IF('Data hydrocarbon polyaromatig'!AD22="&lt;LOD",'Data hydrocarbon polyaromatig'!AD$38/1000, "ERROR")))</f>
        <v/>
      </c>
      <c r="AF22" s="24" t="str">
        <f>IF('Data hydrocarbon polyaromatig'!AE22="","",IF(ISNUMBER('Data hydrocarbon polyaromatig'!AE22)=TRUE, IF('Data hydrocarbon polyaromatig'!AE22&lt;'Data hydrocarbon polyaromatig'!AE$38, "ERROR", 'Data hydrocarbon polyaromatig'!AE22/1000), IF('Data hydrocarbon polyaromatig'!AE22="&lt;LOD",'Data hydrocarbon polyaromatig'!AE$38/1000, "ERROR")))</f>
        <v/>
      </c>
      <c r="AG22" s="24" t="str">
        <f>IF('Data hydrocarbon polyaromatig'!AF22="","",IF(ISNUMBER('Data hydrocarbon polyaromatig'!AF22)=TRUE, IF('Data hydrocarbon polyaromatig'!AF22&lt;'Data hydrocarbon polyaromatig'!AF$38, "ERROR", 'Data hydrocarbon polyaromatig'!AF22/1000), IF('Data hydrocarbon polyaromatig'!AF22="&lt;LOD",'Data hydrocarbon polyaromatig'!AF$38/1000, "ERROR")))</f>
        <v/>
      </c>
      <c r="AH22" s="24" t="str">
        <f>IF('Data hydrocarbon polyaromatig'!AG22="","",IF(ISNUMBER('Data hydrocarbon polyaromatig'!AG22)=TRUE, IF('Data hydrocarbon polyaromatig'!AG22&lt;'Data hydrocarbon polyaromatig'!AG$38, "ERROR", 'Data hydrocarbon polyaromatig'!AG22), IF('Data hydrocarbon polyaromatig'!AG22="&lt;LOD",'Data hydrocarbon polyaromatig'!AG$38, "ERROR")))</f>
        <v/>
      </c>
      <c r="AI22" s="400"/>
    </row>
    <row r="23" spans="7:35" ht="20.149999999999999" customHeight="1" x14ac:dyDescent="0.35">
      <c r="G23" s="396"/>
      <c r="H23" s="23" t="str">
        <f>IF('Data hydrocarbon polyaromatig'!H23="","",'Data hydrocarbon polyaromatig'!H23)</f>
        <v/>
      </c>
      <c r="I23" s="24" t="str">
        <f>IF('Data hydrocarbon polyaromatig'!I23="","",'Data hydrocarbon polyaromatig'!I23)</f>
        <v/>
      </c>
      <c r="J23" s="204" t="str">
        <f>IFERROR(IF(K23="","",(IF(VLOOKUP(K23,'Gwybodaeth Ymgeiswyr'!$K$8:$L$37,2,0)="y","y",""))),"Manual entry required")</f>
        <v/>
      </c>
      <c r="K23" s="37" t="str">
        <f>IF('Data hydrocarbon polyaromatig'!J23="","",'Data hydrocarbon polyaromatig'!J23)</f>
        <v/>
      </c>
      <c r="L23" s="23" t="str">
        <f>IF('Data hydrocarbon polyaromatig'!K23="","",IF(ISNUMBER('Data hydrocarbon polyaromatig'!K23)=TRUE, IF('Data hydrocarbon polyaromatig'!K23&lt;'Data hydrocarbon polyaromatig'!K$38, "ERROR", 'Data hydrocarbon polyaromatig'!K23/1000), IF('Data hydrocarbon polyaromatig'!K23="&lt;LOD",'Data hydrocarbon polyaromatig'!K$38/1000, "ERROR")))</f>
        <v/>
      </c>
      <c r="M23" s="141" t="str">
        <f>IF('Data hydrocarbon polyaromatig'!L23="","",IF(ISNUMBER('Data hydrocarbon polyaromatig'!L23)=TRUE, IF('Data hydrocarbon polyaromatig'!L23&lt;'Data hydrocarbon polyaromatig'!L$38, "ERROR", 'Data hydrocarbon polyaromatig'!L23/1000), IF('Data hydrocarbon polyaromatig'!L23="&lt;LOD",'Data hydrocarbon polyaromatig'!L$38/1000, "ERROR")))</f>
        <v/>
      </c>
      <c r="N23" s="141" t="str">
        <f>IF('Data hydrocarbon polyaromatig'!M23="","",IF(ISNUMBER('Data hydrocarbon polyaromatig'!M23)=TRUE, IF('Data hydrocarbon polyaromatig'!M23&lt;'Data hydrocarbon polyaromatig'!M$38, "ERROR", 'Data hydrocarbon polyaromatig'!M23/1000), IF('Data hydrocarbon polyaromatig'!M23="&lt;LOD",'Data hydrocarbon polyaromatig'!M$38/1000, "ERROR")))</f>
        <v/>
      </c>
      <c r="O23" s="141" t="str">
        <f>IF('Data hydrocarbon polyaromatig'!N23="","",IF(ISNUMBER('Data hydrocarbon polyaromatig'!N23)=TRUE, IF('Data hydrocarbon polyaromatig'!N23&lt;'Data hydrocarbon polyaromatig'!N$38, "ERROR", 'Data hydrocarbon polyaromatig'!N23/1000), IF('Data hydrocarbon polyaromatig'!N23="&lt;LOD",'Data hydrocarbon polyaromatig'!N$38/1000, "ERROR")))</f>
        <v/>
      </c>
      <c r="P23" s="141" t="str">
        <f>IF('Data hydrocarbon polyaromatig'!O23="","",IF(ISNUMBER('Data hydrocarbon polyaromatig'!O23)=TRUE, IF('Data hydrocarbon polyaromatig'!O23&lt;'Data hydrocarbon polyaromatig'!O$38, "ERROR", 'Data hydrocarbon polyaromatig'!O23/1000), IF('Data hydrocarbon polyaromatig'!O23="&lt;LOD",'Data hydrocarbon polyaromatig'!O$38/1000, "ERROR")))</f>
        <v/>
      </c>
      <c r="Q23" s="141" t="str">
        <f>IF('Data hydrocarbon polyaromatig'!P23="","",IF(ISNUMBER('Data hydrocarbon polyaromatig'!P23)=TRUE, IF('Data hydrocarbon polyaromatig'!P23&lt;'Data hydrocarbon polyaromatig'!P$38, "ERROR", 'Data hydrocarbon polyaromatig'!P23/1000), IF('Data hydrocarbon polyaromatig'!P23="&lt;LOD",'Data hydrocarbon polyaromatig'!P$38/1000, "ERROR")))</f>
        <v/>
      </c>
      <c r="R23" s="141" t="str">
        <f>IF('Data hydrocarbon polyaromatig'!Q23="","",IF(ISNUMBER('Data hydrocarbon polyaromatig'!Q23)=TRUE, IF('Data hydrocarbon polyaromatig'!Q23&lt;'Data hydrocarbon polyaromatig'!Q$38, "ERROR", 'Data hydrocarbon polyaromatig'!Q23/1000), IF('Data hydrocarbon polyaromatig'!Q23="&lt;LOD",'Data hydrocarbon polyaromatig'!Q$38/1000, "ERROR")))</f>
        <v/>
      </c>
      <c r="S23" s="141" t="str">
        <f>IF('Data hydrocarbon polyaromatig'!R23="","",IF(ISNUMBER('Data hydrocarbon polyaromatig'!R23)=TRUE, IF('Data hydrocarbon polyaromatig'!R23&lt;'Data hydrocarbon polyaromatig'!R$38, "ERROR", 'Data hydrocarbon polyaromatig'!R23/1000), IF('Data hydrocarbon polyaromatig'!R23="&lt;LOD",'Data hydrocarbon polyaromatig'!R$38/1000, "ERROR")))</f>
        <v/>
      </c>
      <c r="T23" s="141" t="str">
        <f>IF('Data hydrocarbon polyaromatig'!S23="","",IF(ISNUMBER('Data hydrocarbon polyaromatig'!S23)=TRUE, IF('Data hydrocarbon polyaromatig'!S23&lt;'Data hydrocarbon polyaromatig'!S$38, "ERROR", 'Data hydrocarbon polyaromatig'!S23/1000), IF('Data hydrocarbon polyaromatig'!S23="&lt;LOD",'Data hydrocarbon polyaromatig'!S$38/1000, "ERROR")))</f>
        <v/>
      </c>
      <c r="U23" s="141" t="str">
        <f>IF('Data hydrocarbon polyaromatig'!T23="","",IF(ISNUMBER('Data hydrocarbon polyaromatig'!T23)=TRUE, IF('Data hydrocarbon polyaromatig'!T23&lt;'Data hydrocarbon polyaromatig'!T$38, "ERROR", 'Data hydrocarbon polyaromatig'!T23/1000), IF('Data hydrocarbon polyaromatig'!T23="&lt;LOD",'Data hydrocarbon polyaromatig'!T$38/1000, "ERROR")))</f>
        <v/>
      </c>
      <c r="V23" s="141" t="str">
        <f>IF('Data hydrocarbon polyaromatig'!U23="","",IF(ISNUMBER('Data hydrocarbon polyaromatig'!U23)=TRUE, IF('Data hydrocarbon polyaromatig'!U23&lt;'Data hydrocarbon polyaromatig'!U$38, "ERROR", 'Data hydrocarbon polyaromatig'!U23/1000), IF('Data hydrocarbon polyaromatig'!U23="&lt;LOD",'Data hydrocarbon polyaromatig'!U$38/1000, "ERROR")))</f>
        <v/>
      </c>
      <c r="W23" s="141" t="str">
        <f>IF('Data hydrocarbon polyaromatig'!V23="","",IF(ISNUMBER('Data hydrocarbon polyaromatig'!V23)=TRUE, IF('Data hydrocarbon polyaromatig'!V23&lt;'Data hydrocarbon polyaromatig'!V$38, "ERROR", 'Data hydrocarbon polyaromatig'!V23/1000), IF('Data hydrocarbon polyaromatig'!V23="&lt;LOD",'Data hydrocarbon polyaromatig'!V$38/1000, "ERROR")))</f>
        <v/>
      </c>
      <c r="X23" s="141" t="str">
        <f>IF('Data hydrocarbon polyaromatig'!W23="","",IF(ISNUMBER('Data hydrocarbon polyaromatig'!W23)=TRUE, IF('Data hydrocarbon polyaromatig'!W23&lt;'Data hydrocarbon polyaromatig'!W$38, "ERROR", 'Data hydrocarbon polyaromatig'!W23/1000), IF('Data hydrocarbon polyaromatig'!W23="&lt;LOD",'Data hydrocarbon polyaromatig'!W$38/1000, "ERROR")))</f>
        <v/>
      </c>
      <c r="Y23" s="24" t="str">
        <f>IF('Data hydrocarbon polyaromatig'!X23="","",IF(ISNUMBER('Data hydrocarbon polyaromatig'!X23)=TRUE, IF('Data hydrocarbon polyaromatig'!X23&lt;'Data hydrocarbon polyaromatig'!X$38, "ERROR", 'Data hydrocarbon polyaromatig'!X23/1000), IF('Data hydrocarbon polyaromatig'!X23="&lt;LOD",'Data hydrocarbon polyaromatig'!X$38/1000, "ERROR")))</f>
        <v/>
      </c>
      <c r="Z23" s="24" t="str">
        <f>IF('Data hydrocarbon polyaromatig'!Y23="","",IF(ISNUMBER('Data hydrocarbon polyaromatig'!Y23)=TRUE, IF('Data hydrocarbon polyaromatig'!Y23&lt;'Data hydrocarbon polyaromatig'!Y$38, "ERROR", 'Data hydrocarbon polyaromatig'!Y23/1000), IF('Data hydrocarbon polyaromatig'!Y23="&lt;LOD",'Data hydrocarbon polyaromatig'!Y$38/1000, "ERROR")))</f>
        <v/>
      </c>
      <c r="AA23" s="24" t="str">
        <f>IF('Data hydrocarbon polyaromatig'!Z23="","",IF(ISNUMBER('Data hydrocarbon polyaromatig'!Z23)=TRUE, IF('Data hydrocarbon polyaromatig'!Z23&lt;'Data hydrocarbon polyaromatig'!Z$38, "ERROR", 'Data hydrocarbon polyaromatig'!Z23/1000), IF('Data hydrocarbon polyaromatig'!Z23="&lt;LOD",'Data hydrocarbon polyaromatig'!Z$38/1000, "ERROR")))</f>
        <v/>
      </c>
      <c r="AB23" s="24" t="str">
        <f>IF('Data hydrocarbon polyaromatig'!AA23="","",IF(ISNUMBER('Data hydrocarbon polyaromatig'!AA23)=TRUE, IF('Data hydrocarbon polyaromatig'!AA23&lt;'Data hydrocarbon polyaromatig'!AA$38, "ERROR", 'Data hydrocarbon polyaromatig'!AA23/1000), IF('Data hydrocarbon polyaromatig'!AA23="&lt;LOD",'Data hydrocarbon polyaromatig'!AA$38/1000, "ERROR")))</f>
        <v/>
      </c>
      <c r="AC23" s="24" t="str">
        <f>IF('Data hydrocarbon polyaromatig'!AB23="","",IF(ISNUMBER('Data hydrocarbon polyaromatig'!AB23)=TRUE, IF('Data hydrocarbon polyaromatig'!AB23&lt;'Data hydrocarbon polyaromatig'!AB$38, "ERROR", 'Data hydrocarbon polyaromatig'!AB23/1000), IF('Data hydrocarbon polyaromatig'!AB23="&lt;LOD",'Data hydrocarbon polyaromatig'!AB$38/1000, "ERROR")))</f>
        <v/>
      </c>
      <c r="AD23" s="24" t="str">
        <f>IF('Data hydrocarbon polyaromatig'!AC23="","",IF(ISNUMBER('Data hydrocarbon polyaromatig'!AC23)=TRUE, IF('Data hydrocarbon polyaromatig'!AC23&lt;'Data hydrocarbon polyaromatig'!AC$38, "ERROR", 'Data hydrocarbon polyaromatig'!AC23/1000), IF('Data hydrocarbon polyaromatig'!AC23="&lt;LOD",'Data hydrocarbon polyaromatig'!AC$38/1000, "ERROR")))</f>
        <v/>
      </c>
      <c r="AE23" s="24" t="str">
        <f>IF('Data hydrocarbon polyaromatig'!AD23="","",IF(ISNUMBER('Data hydrocarbon polyaromatig'!AD23)=TRUE, IF('Data hydrocarbon polyaromatig'!AD23&lt;'Data hydrocarbon polyaromatig'!AD$38, "ERROR", 'Data hydrocarbon polyaromatig'!AD23/1000), IF('Data hydrocarbon polyaromatig'!AD23="&lt;LOD",'Data hydrocarbon polyaromatig'!AD$38/1000, "ERROR")))</f>
        <v/>
      </c>
      <c r="AF23" s="24" t="str">
        <f>IF('Data hydrocarbon polyaromatig'!AE23="","",IF(ISNUMBER('Data hydrocarbon polyaromatig'!AE23)=TRUE, IF('Data hydrocarbon polyaromatig'!AE23&lt;'Data hydrocarbon polyaromatig'!AE$38, "ERROR", 'Data hydrocarbon polyaromatig'!AE23/1000), IF('Data hydrocarbon polyaromatig'!AE23="&lt;LOD",'Data hydrocarbon polyaromatig'!AE$38/1000, "ERROR")))</f>
        <v/>
      </c>
      <c r="AG23" s="24" t="str">
        <f>IF('Data hydrocarbon polyaromatig'!AF23="","",IF(ISNUMBER('Data hydrocarbon polyaromatig'!AF23)=TRUE, IF('Data hydrocarbon polyaromatig'!AF23&lt;'Data hydrocarbon polyaromatig'!AF$38, "ERROR", 'Data hydrocarbon polyaromatig'!AF23/1000), IF('Data hydrocarbon polyaromatig'!AF23="&lt;LOD",'Data hydrocarbon polyaromatig'!AF$38/1000, "ERROR")))</f>
        <v/>
      </c>
      <c r="AH23" s="24" t="str">
        <f>IF('Data hydrocarbon polyaromatig'!AG23="","",IF(ISNUMBER('Data hydrocarbon polyaromatig'!AG23)=TRUE, IF('Data hydrocarbon polyaromatig'!AG23&lt;'Data hydrocarbon polyaromatig'!AG$38, "ERROR", 'Data hydrocarbon polyaromatig'!AG23), IF('Data hydrocarbon polyaromatig'!AG23="&lt;LOD",'Data hydrocarbon polyaromatig'!AG$38, "ERROR")))</f>
        <v/>
      </c>
      <c r="AI23" s="400"/>
    </row>
    <row r="24" spans="7:35" ht="20.149999999999999" customHeight="1" x14ac:dyDescent="0.35">
      <c r="G24" s="396"/>
      <c r="H24" s="23" t="str">
        <f>IF('Data hydrocarbon polyaromatig'!H24="","",'Data hydrocarbon polyaromatig'!H24)</f>
        <v/>
      </c>
      <c r="I24" s="24" t="str">
        <f>IF('Data hydrocarbon polyaromatig'!I24="","",'Data hydrocarbon polyaromatig'!I24)</f>
        <v/>
      </c>
      <c r="J24" s="204" t="str">
        <f>IFERROR(IF(K24="","",(IF(VLOOKUP(K24,'Gwybodaeth Ymgeiswyr'!$K$8:$L$37,2,0)="y","y",""))),"Manual entry required")</f>
        <v/>
      </c>
      <c r="K24" s="37" t="str">
        <f>IF('Data hydrocarbon polyaromatig'!J24="","",'Data hydrocarbon polyaromatig'!J24)</f>
        <v/>
      </c>
      <c r="L24" s="23" t="str">
        <f>IF('Data hydrocarbon polyaromatig'!K24="","",IF(ISNUMBER('Data hydrocarbon polyaromatig'!K24)=TRUE, IF('Data hydrocarbon polyaromatig'!K24&lt;'Data hydrocarbon polyaromatig'!K$38, "ERROR", 'Data hydrocarbon polyaromatig'!K24/1000), IF('Data hydrocarbon polyaromatig'!K24="&lt;LOD",'Data hydrocarbon polyaromatig'!K$38/1000, "ERROR")))</f>
        <v/>
      </c>
      <c r="M24" s="141" t="str">
        <f>IF('Data hydrocarbon polyaromatig'!L24="","",IF(ISNUMBER('Data hydrocarbon polyaromatig'!L24)=TRUE, IF('Data hydrocarbon polyaromatig'!L24&lt;'Data hydrocarbon polyaromatig'!L$38, "ERROR", 'Data hydrocarbon polyaromatig'!L24/1000), IF('Data hydrocarbon polyaromatig'!L24="&lt;LOD",'Data hydrocarbon polyaromatig'!L$38/1000, "ERROR")))</f>
        <v/>
      </c>
      <c r="N24" s="141" t="str">
        <f>IF('Data hydrocarbon polyaromatig'!M24="","",IF(ISNUMBER('Data hydrocarbon polyaromatig'!M24)=TRUE, IF('Data hydrocarbon polyaromatig'!M24&lt;'Data hydrocarbon polyaromatig'!M$38, "ERROR", 'Data hydrocarbon polyaromatig'!M24/1000), IF('Data hydrocarbon polyaromatig'!M24="&lt;LOD",'Data hydrocarbon polyaromatig'!M$38/1000, "ERROR")))</f>
        <v/>
      </c>
      <c r="O24" s="141" t="str">
        <f>IF('Data hydrocarbon polyaromatig'!N24="","",IF(ISNUMBER('Data hydrocarbon polyaromatig'!N24)=TRUE, IF('Data hydrocarbon polyaromatig'!N24&lt;'Data hydrocarbon polyaromatig'!N$38, "ERROR", 'Data hydrocarbon polyaromatig'!N24/1000), IF('Data hydrocarbon polyaromatig'!N24="&lt;LOD",'Data hydrocarbon polyaromatig'!N$38/1000, "ERROR")))</f>
        <v/>
      </c>
      <c r="P24" s="141" t="str">
        <f>IF('Data hydrocarbon polyaromatig'!O24="","",IF(ISNUMBER('Data hydrocarbon polyaromatig'!O24)=TRUE, IF('Data hydrocarbon polyaromatig'!O24&lt;'Data hydrocarbon polyaromatig'!O$38, "ERROR", 'Data hydrocarbon polyaromatig'!O24/1000), IF('Data hydrocarbon polyaromatig'!O24="&lt;LOD",'Data hydrocarbon polyaromatig'!O$38/1000, "ERROR")))</f>
        <v/>
      </c>
      <c r="Q24" s="141" t="str">
        <f>IF('Data hydrocarbon polyaromatig'!P24="","",IF(ISNUMBER('Data hydrocarbon polyaromatig'!P24)=TRUE, IF('Data hydrocarbon polyaromatig'!P24&lt;'Data hydrocarbon polyaromatig'!P$38, "ERROR", 'Data hydrocarbon polyaromatig'!P24/1000), IF('Data hydrocarbon polyaromatig'!P24="&lt;LOD",'Data hydrocarbon polyaromatig'!P$38/1000, "ERROR")))</f>
        <v/>
      </c>
      <c r="R24" s="141" t="str">
        <f>IF('Data hydrocarbon polyaromatig'!Q24="","",IF(ISNUMBER('Data hydrocarbon polyaromatig'!Q24)=TRUE, IF('Data hydrocarbon polyaromatig'!Q24&lt;'Data hydrocarbon polyaromatig'!Q$38, "ERROR", 'Data hydrocarbon polyaromatig'!Q24/1000), IF('Data hydrocarbon polyaromatig'!Q24="&lt;LOD",'Data hydrocarbon polyaromatig'!Q$38/1000, "ERROR")))</f>
        <v/>
      </c>
      <c r="S24" s="141" t="str">
        <f>IF('Data hydrocarbon polyaromatig'!R24="","",IF(ISNUMBER('Data hydrocarbon polyaromatig'!R24)=TRUE, IF('Data hydrocarbon polyaromatig'!R24&lt;'Data hydrocarbon polyaromatig'!R$38, "ERROR", 'Data hydrocarbon polyaromatig'!R24/1000), IF('Data hydrocarbon polyaromatig'!R24="&lt;LOD",'Data hydrocarbon polyaromatig'!R$38/1000, "ERROR")))</f>
        <v/>
      </c>
      <c r="T24" s="141" t="str">
        <f>IF('Data hydrocarbon polyaromatig'!S24="","",IF(ISNUMBER('Data hydrocarbon polyaromatig'!S24)=TRUE, IF('Data hydrocarbon polyaromatig'!S24&lt;'Data hydrocarbon polyaromatig'!S$38, "ERROR", 'Data hydrocarbon polyaromatig'!S24/1000), IF('Data hydrocarbon polyaromatig'!S24="&lt;LOD",'Data hydrocarbon polyaromatig'!S$38/1000, "ERROR")))</f>
        <v/>
      </c>
      <c r="U24" s="141" t="str">
        <f>IF('Data hydrocarbon polyaromatig'!T24="","",IF(ISNUMBER('Data hydrocarbon polyaromatig'!T24)=TRUE, IF('Data hydrocarbon polyaromatig'!T24&lt;'Data hydrocarbon polyaromatig'!T$38, "ERROR", 'Data hydrocarbon polyaromatig'!T24/1000), IF('Data hydrocarbon polyaromatig'!T24="&lt;LOD",'Data hydrocarbon polyaromatig'!T$38/1000, "ERROR")))</f>
        <v/>
      </c>
      <c r="V24" s="141" t="str">
        <f>IF('Data hydrocarbon polyaromatig'!U24="","",IF(ISNUMBER('Data hydrocarbon polyaromatig'!U24)=TRUE, IF('Data hydrocarbon polyaromatig'!U24&lt;'Data hydrocarbon polyaromatig'!U$38, "ERROR", 'Data hydrocarbon polyaromatig'!U24/1000), IF('Data hydrocarbon polyaromatig'!U24="&lt;LOD",'Data hydrocarbon polyaromatig'!U$38/1000, "ERROR")))</f>
        <v/>
      </c>
      <c r="W24" s="141" t="str">
        <f>IF('Data hydrocarbon polyaromatig'!V24="","",IF(ISNUMBER('Data hydrocarbon polyaromatig'!V24)=TRUE, IF('Data hydrocarbon polyaromatig'!V24&lt;'Data hydrocarbon polyaromatig'!V$38, "ERROR", 'Data hydrocarbon polyaromatig'!V24/1000), IF('Data hydrocarbon polyaromatig'!V24="&lt;LOD",'Data hydrocarbon polyaromatig'!V$38/1000, "ERROR")))</f>
        <v/>
      </c>
      <c r="X24" s="141" t="str">
        <f>IF('Data hydrocarbon polyaromatig'!W24="","",IF(ISNUMBER('Data hydrocarbon polyaromatig'!W24)=TRUE, IF('Data hydrocarbon polyaromatig'!W24&lt;'Data hydrocarbon polyaromatig'!W$38, "ERROR", 'Data hydrocarbon polyaromatig'!W24/1000), IF('Data hydrocarbon polyaromatig'!W24="&lt;LOD",'Data hydrocarbon polyaromatig'!W$38/1000, "ERROR")))</f>
        <v/>
      </c>
      <c r="Y24" s="24" t="str">
        <f>IF('Data hydrocarbon polyaromatig'!X24="","",IF(ISNUMBER('Data hydrocarbon polyaromatig'!X24)=TRUE, IF('Data hydrocarbon polyaromatig'!X24&lt;'Data hydrocarbon polyaromatig'!X$38, "ERROR", 'Data hydrocarbon polyaromatig'!X24/1000), IF('Data hydrocarbon polyaromatig'!X24="&lt;LOD",'Data hydrocarbon polyaromatig'!X$38/1000, "ERROR")))</f>
        <v/>
      </c>
      <c r="Z24" s="24" t="str">
        <f>IF('Data hydrocarbon polyaromatig'!Y24="","",IF(ISNUMBER('Data hydrocarbon polyaromatig'!Y24)=TRUE, IF('Data hydrocarbon polyaromatig'!Y24&lt;'Data hydrocarbon polyaromatig'!Y$38, "ERROR", 'Data hydrocarbon polyaromatig'!Y24/1000), IF('Data hydrocarbon polyaromatig'!Y24="&lt;LOD",'Data hydrocarbon polyaromatig'!Y$38/1000, "ERROR")))</f>
        <v/>
      </c>
      <c r="AA24" s="24" t="str">
        <f>IF('Data hydrocarbon polyaromatig'!Z24="","",IF(ISNUMBER('Data hydrocarbon polyaromatig'!Z24)=TRUE, IF('Data hydrocarbon polyaromatig'!Z24&lt;'Data hydrocarbon polyaromatig'!Z$38, "ERROR", 'Data hydrocarbon polyaromatig'!Z24/1000), IF('Data hydrocarbon polyaromatig'!Z24="&lt;LOD",'Data hydrocarbon polyaromatig'!Z$38/1000, "ERROR")))</f>
        <v/>
      </c>
      <c r="AB24" s="24" t="str">
        <f>IF('Data hydrocarbon polyaromatig'!AA24="","",IF(ISNUMBER('Data hydrocarbon polyaromatig'!AA24)=TRUE, IF('Data hydrocarbon polyaromatig'!AA24&lt;'Data hydrocarbon polyaromatig'!AA$38, "ERROR", 'Data hydrocarbon polyaromatig'!AA24/1000), IF('Data hydrocarbon polyaromatig'!AA24="&lt;LOD",'Data hydrocarbon polyaromatig'!AA$38/1000, "ERROR")))</f>
        <v/>
      </c>
      <c r="AC24" s="24" t="str">
        <f>IF('Data hydrocarbon polyaromatig'!AB24="","",IF(ISNUMBER('Data hydrocarbon polyaromatig'!AB24)=TRUE, IF('Data hydrocarbon polyaromatig'!AB24&lt;'Data hydrocarbon polyaromatig'!AB$38, "ERROR", 'Data hydrocarbon polyaromatig'!AB24/1000), IF('Data hydrocarbon polyaromatig'!AB24="&lt;LOD",'Data hydrocarbon polyaromatig'!AB$38/1000, "ERROR")))</f>
        <v/>
      </c>
      <c r="AD24" s="24" t="str">
        <f>IF('Data hydrocarbon polyaromatig'!AC24="","",IF(ISNUMBER('Data hydrocarbon polyaromatig'!AC24)=TRUE, IF('Data hydrocarbon polyaromatig'!AC24&lt;'Data hydrocarbon polyaromatig'!AC$38, "ERROR", 'Data hydrocarbon polyaromatig'!AC24/1000), IF('Data hydrocarbon polyaromatig'!AC24="&lt;LOD",'Data hydrocarbon polyaromatig'!AC$38/1000, "ERROR")))</f>
        <v/>
      </c>
      <c r="AE24" s="24" t="str">
        <f>IF('Data hydrocarbon polyaromatig'!AD24="","",IF(ISNUMBER('Data hydrocarbon polyaromatig'!AD24)=TRUE, IF('Data hydrocarbon polyaromatig'!AD24&lt;'Data hydrocarbon polyaromatig'!AD$38, "ERROR", 'Data hydrocarbon polyaromatig'!AD24/1000), IF('Data hydrocarbon polyaromatig'!AD24="&lt;LOD",'Data hydrocarbon polyaromatig'!AD$38/1000, "ERROR")))</f>
        <v/>
      </c>
      <c r="AF24" s="24" t="str">
        <f>IF('Data hydrocarbon polyaromatig'!AE24="","",IF(ISNUMBER('Data hydrocarbon polyaromatig'!AE24)=TRUE, IF('Data hydrocarbon polyaromatig'!AE24&lt;'Data hydrocarbon polyaromatig'!AE$38, "ERROR", 'Data hydrocarbon polyaromatig'!AE24/1000), IF('Data hydrocarbon polyaromatig'!AE24="&lt;LOD",'Data hydrocarbon polyaromatig'!AE$38/1000, "ERROR")))</f>
        <v/>
      </c>
      <c r="AG24" s="24" t="str">
        <f>IF('Data hydrocarbon polyaromatig'!AF24="","",IF(ISNUMBER('Data hydrocarbon polyaromatig'!AF24)=TRUE, IF('Data hydrocarbon polyaromatig'!AF24&lt;'Data hydrocarbon polyaromatig'!AF$38, "ERROR", 'Data hydrocarbon polyaromatig'!AF24/1000), IF('Data hydrocarbon polyaromatig'!AF24="&lt;LOD",'Data hydrocarbon polyaromatig'!AF$38/1000, "ERROR")))</f>
        <v/>
      </c>
      <c r="AH24" s="24" t="str">
        <f>IF('Data hydrocarbon polyaromatig'!AG24="","",IF(ISNUMBER('Data hydrocarbon polyaromatig'!AG24)=TRUE, IF('Data hydrocarbon polyaromatig'!AG24&lt;'Data hydrocarbon polyaromatig'!AG$38, "ERROR", 'Data hydrocarbon polyaromatig'!AG24), IF('Data hydrocarbon polyaromatig'!AG24="&lt;LOD",'Data hydrocarbon polyaromatig'!AG$38, "ERROR")))</f>
        <v/>
      </c>
      <c r="AI24" s="400"/>
    </row>
    <row r="25" spans="7:35" ht="20.149999999999999" customHeight="1" x14ac:dyDescent="0.35">
      <c r="G25" s="396"/>
      <c r="H25" s="23" t="str">
        <f>IF('Data hydrocarbon polyaromatig'!H25="","",'Data hydrocarbon polyaromatig'!H25)</f>
        <v/>
      </c>
      <c r="I25" s="24" t="str">
        <f>IF('Data hydrocarbon polyaromatig'!I25="","",'Data hydrocarbon polyaromatig'!I25)</f>
        <v/>
      </c>
      <c r="J25" s="204" t="str">
        <f>IFERROR(IF(K25="","",(IF(VLOOKUP(K25,'Gwybodaeth Ymgeiswyr'!$K$8:$L$37,2,0)="y","y",""))),"Manual entry required")</f>
        <v/>
      </c>
      <c r="K25" s="37" t="str">
        <f>IF('Data hydrocarbon polyaromatig'!J25="","",'Data hydrocarbon polyaromatig'!J25)</f>
        <v/>
      </c>
      <c r="L25" s="23" t="str">
        <f>IF('Data hydrocarbon polyaromatig'!K25="","",IF(ISNUMBER('Data hydrocarbon polyaromatig'!K25)=TRUE, IF('Data hydrocarbon polyaromatig'!K25&lt;'Data hydrocarbon polyaromatig'!K$38, "ERROR", 'Data hydrocarbon polyaromatig'!K25/1000), IF('Data hydrocarbon polyaromatig'!K25="&lt;LOD",'Data hydrocarbon polyaromatig'!K$38/1000, "ERROR")))</f>
        <v/>
      </c>
      <c r="M25" s="141" t="str">
        <f>IF('Data hydrocarbon polyaromatig'!L25="","",IF(ISNUMBER('Data hydrocarbon polyaromatig'!L25)=TRUE, IF('Data hydrocarbon polyaromatig'!L25&lt;'Data hydrocarbon polyaromatig'!L$38, "ERROR", 'Data hydrocarbon polyaromatig'!L25/1000), IF('Data hydrocarbon polyaromatig'!L25="&lt;LOD",'Data hydrocarbon polyaromatig'!L$38/1000, "ERROR")))</f>
        <v/>
      </c>
      <c r="N25" s="141" t="str">
        <f>IF('Data hydrocarbon polyaromatig'!M25="","",IF(ISNUMBER('Data hydrocarbon polyaromatig'!M25)=TRUE, IF('Data hydrocarbon polyaromatig'!M25&lt;'Data hydrocarbon polyaromatig'!M$38, "ERROR", 'Data hydrocarbon polyaromatig'!M25/1000), IF('Data hydrocarbon polyaromatig'!M25="&lt;LOD",'Data hydrocarbon polyaromatig'!M$38/1000, "ERROR")))</f>
        <v/>
      </c>
      <c r="O25" s="141" t="str">
        <f>IF('Data hydrocarbon polyaromatig'!N25="","",IF(ISNUMBER('Data hydrocarbon polyaromatig'!N25)=TRUE, IF('Data hydrocarbon polyaromatig'!N25&lt;'Data hydrocarbon polyaromatig'!N$38, "ERROR", 'Data hydrocarbon polyaromatig'!N25/1000), IF('Data hydrocarbon polyaromatig'!N25="&lt;LOD",'Data hydrocarbon polyaromatig'!N$38/1000, "ERROR")))</f>
        <v/>
      </c>
      <c r="P25" s="141" t="str">
        <f>IF('Data hydrocarbon polyaromatig'!O25="","",IF(ISNUMBER('Data hydrocarbon polyaromatig'!O25)=TRUE, IF('Data hydrocarbon polyaromatig'!O25&lt;'Data hydrocarbon polyaromatig'!O$38, "ERROR", 'Data hydrocarbon polyaromatig'!O25/1000), IF('Data hydrocarbon polyaromatig'!O25="&lt;LOD",'Data hydrocarbon polyaromatig'!O$38/1000, "ERROR")))</f>
        <v/>
      </c>
      <c r="Q25" s="141" t="str">
        <f>IF('Data hydrocarbon polyaromatig'!P25="","",IF(ISNUMBER('Data hydrocarbon polyaromatig'!P25)=TRUE, IF('Data hydrocarbon polyaromatig'!P25&lt;'Data hydrocarbon polyaromatig'!P$38, "ERROR", 'Data hydrocarbon polyaromatig'!P25/1000), IF('Data hydrocarbon polyaromatig'!P25="&lt;LOD",'Data hydrocarbon polyaromatig'!P$38/1000, "ERROR")))</f>
        <v/>
      </c>
      <c r="R25" s="141" t="str">
        <f>IF('Data hydrocarbon polyaromatig'!Q25="","",IF(ISNUMBER('Data hydrocarbon polyaromatig'!Q25)=TRUE, IF('Data hydrocarbon polyaromatig'!Q25&lt;'Data hydrocarbon polyaromatig'!Q$38, "ERROR", 'Data hydrocarbon polyaromatig'!Q25/1000), IF('Data hydrocarbon polyaromatig'!Q25="&lt;LOD",'Data hydrocarbon polyaromatig'!Q$38/1000, "ERROR")))</f>
        <v/>
      </c>
      <c r="S25" s="141" t="str">
        <f>IF('Data hydrocarbon polyaromatig'!R25="","",IF(ISNUMBER('Data hydrocarbon polyaromatig'!R25)=TRUE, IF('Data hydrocarbon polyaromatig'!R25&lt;'Data hydrocarbon polyaromatig'!R$38, "ERROR", 'Data hydrocarbon polyaromatig'!R25/1000), IF('Data hydrocarbon polyaromatig'!R25="&lt;LOD",'Data hydrocarbon polyaromatig'!R$38/1000, "ERROR")))</f>
        <v/>
      </c>
      <c r="T25" s="141" t="str">
        <f>IF('Data hydrocarbon polyaromatig'!S25="","",IF(ISNUMBER('Data hydrocarbon polyaromatig'!S25)=TRUE, IF('Data hydrocarbon polyaromatig'!S25&lt;'Data hydrocarbon polyaromatig'!S$38, "ERROR", 'Data hydrocarbon polyaromatig'!S25/1000), IF('Data hydrocarbon polyaromatig'!S25="&lt;LOD",'Data hydrocarbon polyaromatig'!S$38/1000, "ERROR")))</f>
        <v/>
      </c>
      <c r="U25" s="141" t="str">
        <f>IF('Data hydrocarbon polyaromatig'!T25="","",IF(ISNUMBER('Data hydrocarbon polyaromatig'!T25)=TRUE, IF('Data hydrocarbon polyaromatig'!T25&lt;'Data hydrocarbon polyaromatig'!T$38, "ERROR", 'Data hydrocarbon polyaromatig'!T25/1000), IF('Data hydrocarbon polyaromatig'!T25="&lt;LOD",'Data hydrocarbon polyaromatig'!T$38/1000, "ERROR")))</f>
        <v/>
      </c>
      <c r="V25" s="141" t="str">
        <f>IF('Data hydrocarbon polyaromatig'!U25="","",IF(ISNUMBER('Data hydrocarbon polyaromatig'!U25)=TRUE, IF('Data hydrocarbon polyaromatig'!U25&lt;'Data hydrocarbon polyaromatig'!U$38, "ERROR", 'Data hydrocarbon polyaromatig'!U25/1000), IF('Data hydrocarbon polyaromatig'!U25="&lt;LOD",'Data hydrocarbon polyaromatig'!U$38/1000, "ERROR")))</f>
        <v/>
      </c>
      <c r="W25" s="141" t="str">
        <f>IF('Data hydrocarbon polyaromatig'!V25="","",IF(ISNUMBER('Data hydrocarbon polyaromatig'!V25)=TRUE, IF('Data hydrocarbon polyaromatig'!V25&lt;'Data hydrocarbon polyaromatig'!V$38, "ERROR", 'Data hydrocarbon polyaromatig'!V25/1000), IF('Data hydrocarbon polyaromatig'!V25="&lt;LOD",'Data hydrocarbon polyaromatig'!V$38/1000, "ERROR")))</f>
        <v/>
      </c>
      <c r="X25" s="141" t="str">
        <f>IF('Data hydrocarbon polyaromatig'!W25="","",IF(ISNUMBER('Data hydrocarbon polyaromatig'!W25)=TRUE, IF('Data hydrocarbon polyaromatig'!W25&lt;'Data hydrocarbon polyaromatig'!W$38, "ERROR", 'Data hydrocarbon polyaromatig'!W25/1000), IF('Data hydrocarbon polyaromatig'!W25="&lt;LOD",'Data hydrocarbon polyaromatig'!W$38/1000, "ERROR")))</f>
        <v/>
      </c>
      <c r="Y25" s="24" t="str">
        <f>IF('Data hydrocarbon polyaromatig'!X25="","",IF(ISNUMBER('Data hydrocarbon polyaromatig'!X25)=TRUE, IF('Data hydrocarbon polyaromatig'!X25&lt;'Data hydrocarbon polyaromatig'!X$38, "ERROR", 'Data hydrocarbon polyaromatig'!X25/1000), IF('Data hydrocarbon polyaromatig'!X25="&lt;LOD",'Data hydrocarbon polyaromatig'!X$38/1000, "ERROR")))</f>
        <v/>
      </c>
      <c r="Z25" s="24" t="str">
        <f>IF('Data hydrocarbon polyaromatig'!Y25="","",IF(ISNUMBER('Data hydrocarbon polyaromatig'!Y25)=TRUE, IF('Data hydrocarbon polyaromatig'!Y25&lt;'Data hydrocarbon polyaromatig'!Y$38, "ERROR", 'Data hydrocarbon polyaromatig'!Y25/1000), IF('Data hydrocarbon polyaromatig'!Y25="&lt;LOD",'Data hydrocarbon polyaromatig'!Y$38/1000, "ERROR")))</f>
        <v/>
      </c>
      <c r="AA25" s="24" t="str">
        <f>IF('Data hydrocarbon polyaromatig'!Z25="","",IF(ISNUMBER('Data hydrocarbon polyaromatig'!Z25)=TRUE, IF('Data hydrocarbon polyaromatig'!Z25&lt;'Data hydrocarbon polyaromatig'!Z$38, "ERROR", 'Data hydrocarbon polyaromatig'!Z25/1000), IF('Data hydrocarbon polyaromatig'!Z25="&lt;LOD",'Data hydrocarbon polyaromatig'!Z$38/1000, "ERROR")))</f>
        <v/>
      </c>
      <c r="AB25" s="24" t="str">
        <f>IF('Data hydrocarbon polyaromatig'!AA25="","",IF(ISNUMBER('Data hydrocarbon polyaromatig'!AA25)=TRUE, IF('Data hydrocarbon polyaromatig'!AA25&lt;'Data hydrocarbon polyaromatig'!AA$38, "ERROR", 'Data hydrocarbon polyaromatig'!AA25/1000), IF('Data hydrocarbon polyaromatig'!AA25="&lt;LOD",'Data hydrocarbon polyaromatig'!AA$38/1000, "ERROR")))</f>
        <v/>
      </c>
      <c r="AC25" s="24" t="str">
        <f>IF('Data hydrocarbon polyaromatig'!AB25="","",IF(ISNUMBER('Data hydrocarbon polyaromatig'!AB25)=TRUE, IF('Data hydrocarbon polyaromatig'!AB25&lt;'Data hydrocarbon polyaromatig'!AB$38, "ERROR", 'Data hydrocarbon polyaromatig'!AB25/1000), IF('Data hydrocarbon polyaromatig'!AB25="&lt;LOD",'Data hydrocarbon polyaromatig'!AB$38/1000, "ERROR")))</f>
        <v/>
      </c>
      <c r="AD25" s="24" t="str">
        <f>IF('Data hydrocarbon polyaromatig'!AC25="","",IF(ISNUMBER('Data hydrocarbon polyaromatig'!AC25)=TRUE, IF('Data hydrocarbon polyaromatig'!AC25&lt;'Data hydrocarbon polyaromatig'!AC$38, "ERROR", 'Data hydrocarbon polyaromatig'!AC25/1000), IF('Data hydrocarbon polyaromatig'!AC25="&lt;LOD",'Data hydrocarbon polyaromatig'!AC$38/1000, "ERROR")))</f>
        <v/>
      </c>
      <c r="AE25" s="24" t="str">
        <f>IF('Data hydrocarbon polyaromatig'!AD25="","",IF(ISNUMBER('Data hydrocarbon polyaromatig'!AD25)=TRUE, IF('Data hydrocarbon polyaromatig'!AD25&lt;'Data hydrocarbon polyaromatig'!AD$38, "ERROR", 'Data hydrocarbon polyaromatig'!AD25/1000), IF('Data hydrocarbon polyaromatig'!AD25="&lt;LOD",'Data hydrocarbon polyaromatig'!AD$38/1000, "ERROR")))</f>
        <v/>
      </c>
      <c r="AF25" s="24" t="str">
        <f>IF('Data hydrocarbon polyaromatig'!AE25="","",IF(ISNUMBER('Data hydrocarbon polyaromatig'!AE25)=TRUE, IF('Data hydrocarbon polyaromatig'!AE25&lt;'Data hydrocarbon polyaromatig'!AE$38, "ERROR", 'Data hydrocarbon polyaromatig'!AE25/1000), IF('Data hydrocarbon polyaromatig'!AE25="&lt;LOD",'Data hydrocarbon polyaromatig'!AE$38/1000, "ERROR")))</f>
        <v/>
      </c>
      <c r="AG25" s="24" t="str">
        <f>IF('Data hydrocarbon polyaromatig'!AF25="","",IF(ISNUMBER('Data hydrocarbon polyaromatig'!AF25)=TRUE, IF('Data hydrocarbon polyaromatig'!AF25&lt;'Data hydrocarbon polyaromatig'!AF$38, "ERROR", 'Data hydrocarbon polyaromatig'!AF25/1000), IF('Data hydrocarbon polyaromatig'!AF25="&lt;LOD",'Data hydrocarbon polyaromatig'!AF$38/1000, "ERROR")))</f>
        <v/>
      </c>
      <c r="AH25" s="24" t="str">
        <f>IF('Data hydrocarbon polyaromatig'!AG25="","",IF(ISNUMBER('Data hydrocarbon polyaromatig'!AG25)=TRUE, IF('Data hydrocarbon polyaromatig'!AG25&lt;'Data hydrocarbon polyaromatig'!AG$38, "ERROR", 'Data hydrocarbon polyaromatig'!AG25), IF('Data hydrocarbon polyaromatig'!AG25="&lt;LOD",'Data hydrocarbon polyaromatig'!AG$38, "ERROR")))</f>
        <v/>
      </c>
      <c r="AI25" s="400"/>
    </row>
    <row r="26" spans="7:35" ht="20.149999999999999" customHeight="1" x14ac:dyDescent="0.35">
      <c r="G26" s="396"/>
      <c r="H26" s="23" t="str">
        <f>IF('Data hydrocarbon polyaromatig'!H26="","",'Data hydrocarbon polyaromatig'!H26)</f>
        <v/>
      </c>
      <c r="I26" s="24" t="str">
        <f>IF('Data hydrocarbon polyaromatig'!I26="","",'Data hydrocarbon polyaromatig'!I26)</f>
        <v/>
      </c>
      <c r="J26" s="204" t="str">
        <f>IFERROR(IF(K26="","",(IF(VLOOKUP(K26,'Gwybodaeth Ymgeiswyr'!$K$8:$L$37,2,0)="y","y",""))),"Manual entry required")</f>
        <v/>
      </c>
      <c r="K26" s="37" t="str">
        <f>IF('Data hydrocarbon polyaromatig'!J26="","",'Data hydrocarbon polyaromatig'!J26)</f>
        <v/>
      </c>
      <c r="L26" s="23" t="str">
        <f>IF('Data hydrocarbon polyaromatig'!K26="","",IF(ISNUMBER('Data hydrocarbon polyaromatig'!K26)=TRUE, IF('Data hydrocarbon polyaromatig'!K26&lt;'Data hydrocarbon polyaromatig'!K$38, "ERROR", 'Data hydrocarbon polyaromatig'!K26/1000), IF('Data hydrocarbon polyaromatig'!K26="&lt;LOD",'Data hydrocarbon polyaromatig'!K$38/1000, "ERROR")))</f>
        <v/>
      </c>
      <c r="M26" s="141" t="str">
        <f>IF('Data hydrocarbon polyaromatig'!L26="","",IF(ISNUMBER('Data hydrocarbon polyaromatig'!L26)=TRUE, IF('Data hydrocarbon polyaromatig'!L26&lt;'Data hydrocarbon polyaromatig'!L$38, "ERROR", 'Data hydrocarbon polyaromatig'!L26/1000), IF('Data hydrocarbon polyaromatig'!L26="&lt;LOD",'Data hydrocarbon polyaromatig'!L$38/1000, "ERROR")))</f>
        <v/>
      </c>
      <c r="N26" s="141" t="str">
        <f>IF('Data hydrocarbon polyaromatig'!M26="","",IF(ISNUMBER('Data hydrocarbon polyaromatig'!M26)=TRUE, IF('Data hydrocarbon polyaromatig'!M26&lt;'Data hydrocarbon polyaromatig'!M$38, "ERROR", 'Data hydrocarbon polyaromatig'!M26/1000), IF('Data hydrocarbon polyaromatig'!M26="&lt;LOD",'Data hydrocarbon polyaromatig'!M$38/1000, "ERROR")))</f>
        <v/>
      </c>
      <c r="O26" s="141" t="str">
        <f>IF('Data hydrocarbon polyaromatig'!N26="","",IF(ISNUMBER('Data hydrocarbon polyaromatig'!N26)=TRUE, IF('Data hydrocarbon polyaromatig'!N26&lt;'Data hydrocarbon polyaromatig'!N$38, "ERROR", 'Data hydrocarbon polyaromatig'!N26/1000), IF('Data hydrocarbon polyaromatig'!N26="&lt;LOD",'Data hydrocarbon polyaromatig'!N$38/1000, "ERROR")))</f>
        <v/>
      </c>
      <c r="P26" s="141" t="str">
        <f>IF('Data hydrocarbon polyaromatig'!O26="","",IF(ISNUMBER('Data hydrocarbon polyaromatig'!O26)=TRUE, IF('Data hydrocarbon polyaromatig'!O26&lt;'Data hydrocarbon polyaromatig'!O$38, "ERROR", 'Data hydrocarbon polyaromatig'!O26/1000), IF('Data hydrocarbon polyaromatig'!O26="&lt;LOD",'Data hydrocarbon polyaromatig'!O$38/1000, "ERROR")))</f>
        <v/>
      </c>
      <c r="Q26" s="141" t="str">
        <f>IF('Data hydrocarbon polyaromatig'!P26="","",IF(ISNUMBER('Data hydrocarbon polyaromatig'!P26)=TRUE, IF('Data hydrocarbon polyaromatig'!P26&lt;'Data hydrocarbon polyaromatig'!P$38, "ERROR", 'Data hydrocarbon polyaromatig'!P26/1000), IF('Data hydrocarbon polyaromatig'!P26="&lt;LOD",'Data hydrocarbon polyaromatig'!P$38/1000, "ERROR")))</f>
        <v/>
      </c>
      <c r="R26" s="141" t="str">
        <f>IF('Data hydrocarbon polyaromatig'!Q26="","",IF(ISNUMBER('Data hydrocarbon polyaromatig'!Q26)=TRUE, IF('Data hydrocarbon polyaromatig'!Q26&lt;'Data hydrocarbon polyaromatig'!Q$38, "ERROR", 'Data hydrocarbon polyaromatig'!Q26/1000), IF('Data hydrocarbon polyaromatig'!Q26="&lt;LOD",'Data hydrocarbon polyaromatig'!Q$38/1000, "ERROR")))</f>
        <v/>
      </c>
      <c r="S26" s="141" t="str">
        <f>IF('Data hydrocarbon polyaromatig'!R26="","",IF(ISNUMBER('Data hydrocarbon polyaromatig'!R26)=TRUE, IF('Data hydrocarbon polyaromatig'!R26&lt;'Data hydrocarbon polyaromatig'!R$38, "ERROR", 'Data hydrocarbon polyaromatig'!R26/1000), IF('Data hydrocarbon polyaromatig'!R26="&lt;LOD",'Data hydrocarbon polyaromatig'!R$38/1000, "ERROR")))</f>
        <v/>
      </c>
      <c r="T26" s="141" t="str">
        <f>IF('Data hydrocarbon polyaromatig'!S26="","",IF(ISNUMBER('Data hydrocarbon polyaromatig'!S26)=TRUE, IF('Data hydrocarbon polyaromatig'!S26&lt;'Data hydrocarbon polyaromatig'!S$38, "ERROR", 'Data hydrocarbon polyaromatig'!S26/1000), IF('Data hydrocarbon polyaromatig'!S26="&lt;LOD",'Data hydrocarbon polyaromatig'!S$38/1000, "ERROR")))</f>
        <v/>
      </c>
      <c r="U26" s="141" t="str">
        <f>IF('Data hydrocarbon polyaromatig'!T26="","",IF(ISNUMBER('Data hydrocarbon polyaromatig'!T26)=TRUE, IF('Data hydrocarbon polyaromatig'!T26&lt;'Data hydrocarbon polyaromatig'!T$38, "ERROR", 'Data hydrocarbon polyaromatig'!T26/1000), IF('Data hydrocarbon polyaromatig'!T26="&lt;LOD",'Data hydrocarbon polyaromatig'!T$38/1000, "ERROR")))</f>
        <v/>
      </c>
      <c r="V26" s="141" t="str">
        <f>IF('Data hydrocarbon polyaromatig'!U26="","",IF(ISNUMBER('Data hydrocarbon polyaromatig'!U26)=TRUE, IF('Data hydrocarbon polyaromatig'!U26&lt;'Data hydrocarbon polyaromatig'!U$38, "ERROR", 'Data hydrocarbon polyaromatig'!U26/1000), IF('Data hydrocarbon polyaromatig'!U26="&lt;LOD",'Data hydrocarbon polyaromatig'!U$38/1000, "ERROR")))</f>
        <v/>
      </c>
      <c r="W26" s="141" t="str">
        <f>IF('Data hydrocarbon polyaromatig'!V26="","",IF(ISNUMBER('Data hydrocarbon polyaromatig'!V26)=TRUE, IF('Data hydrocarbon polyaromatig'!V26&lt;'Data hydrocarbon polyaromatig'!V$38, "ERROR", 'Data hydrocarbon polyaromatig'!V26/1000), IF('Data hydrocarbon polyaromatig'!V26="&lt;LOD",'Data hydrocarbon polyaromatig'!V$38/1000, "ERROR")))</f>
        <v/>
      </c>
      <c r="X26" s="141" t="str">
        <f>IF('Data hydrocarbon polyaromatig'!W26="","",IF(ISNUMBER('Data hydrocarbon polyaromatig'!W26)=TRUE, IF('Data hydrocarbon polyaromatig'!W26&lt;'Data hydrocarbon polyaromatig'!W$38, "ERROR", 'Data hydrocarbon polyaromatig'!W26/1000), IF('Data hydrocarbon polyaromatig'!W26="&lt;LOD",'Data hydrocarbon polyaromatig'!W$38/1000, "ERROR")))</f>
        <v/>
      </c>
      <c r="Y26" s="24" t="str">
        <f>IF('Data hydrocarbon polyaromatig'!X26="","",IF(ISNUMBER('Data hydrocarbon polyaromatig'!X26)=TRUE, IF('Data hydrocarbon polyaromatig'!X26&lt;'Data hydrocarbon polyaromatig'!X$38, "ERROR", 'Data hydrocarbon polyaromatig'!X26/1000), IF('Data hydrocarbon polyaromatig'!X26="&lt;LOD",'Data hydrocarbon polyaromatig'!X$38/1000, "ERROR")))</f>
        <v/>
      </c>
      <c r="Z26" s="24" t="str">
        <f>IF('Data hydrocarbon polyaromatig'!Y26="","",IF(ISNUMBER('Data hydrocarbon polyaromatig'!Y26)=TRUE, IF('Data hydrocarbon polyaromatig'!Y26&lt;'Data hydrocarbon polyaromatig'!Y$38, "ERROR", 'Data hydrocarbon polyaromatig'!Y26/1000), IF('Data hydrocarbon polyaromatig'!Y26="&lt;LOD",'Data hydrocarbon polyaromatig'!Y$38/1000, "ERROR")))</f>
        <v/>
      </c>
      <c r="AA26" s="24" t="str">
        <f>IF('Data hydrocarbon polyaromatig'!Z26="","",IF(ISNUMBER('Data hydrocarbon polyaromatig'!Z26)=TRUE, IF('Data hydrocarbon polyaromatig'!Z26&lt;'Data hydrocarbon polyaromatig'!Z$38, "ERROR", 'Data hydrocarbon polyaromatig'!Z26/1000), IF('Data hydrocarbon polyaromatig'!Z26="&lt;LOD",'Data hydrocarbon polyaromatig'!Z$38/1000, "ERROR")))</f>
        <v/>
      </c>
      <c r="AB26" s="24" t="str">
        <f>IF('Data hydrocarbon polyaromatig'!AA26="","",IF(ISNUMBER('Data hydrocarbon polyaromatig'!AA26)=TRUE, IF('Data hydrocarbon polyaromatig'!AA26&lt;'Data hydrocarbon polyaromatig'!AA$38, "ERROR", 'Data hydrocarbon polyaromatig'!AA26/1000), IF('Data hydrocarbon polyaromatig'!AA26="&lt;LOD",'Data hydrocarbon polyaromatig'!AA$38/1000, "ERROR")))</f>
        <v/>
      </c>
      <c r="AC26" s="24" t="str">
        <f>IF('Data hydrocarbon polyaromatig'!AB26="","",IF(ISNUMBER('Data hydrocarbon polyaromatig'!AB26)=TRUE, IF('Data hydrocarbon polyaromatig'!AB26&lt;'Data hydrocarbon polyaromatig'!AB$38, "ERROR", 'Data hydrocarbon polyaromatig'!AB26/1000), IF('Data hydrocarbon polyaromatig'!AB26="&lt;LOD",'Data hydrocarbon polyaromatig'!AB$38/1000, "ERROR")))</f>
        <v/>
      </c>
      <c r="AD26" s="24" t="str">
        <f>IF('Data hydrocarbon polyaromatig'!AC26="","",IF(ISNUMBER('Data hydrocarbon polyaromatig'!AC26)=TRUE, IF('Data hydrocarbon polyaromatig'!AC26&lt;'Data hydrocarbon polyaromatig'!AC$38, "ERROR", 'Data hydrocarbon polyaromatig'!AC26/1000), IF('Data hydrocarbon polyaromatig'!AC26="&lt;LOD",'Data hydrocarbon polyaromatig'!AC$38/1000, "ERROR")))</f>
        <v/>
      </c>
      <c r="AE26" s="24" t="str">
        <f>IF('Data hydrocarbon polyaromatig'!AD26="","",IF(ISNUMBER('Data hydrocarbon polyaromatig'!AD26)=TRUE, IF('Data hydrocarbon polyaromatig'!AD26&lt;'Data hydrocarbon polyaromatig'!AD$38, "ERROR", 'Data hydrocarbon polyaromatig'!AD26/1000), IF('Data hydrocarbon polyaromatig'!AD26="&lt;LOD",'Data hydrocarbon polyaromatig'!AD$38/1000, "ERROR")))</f>
        <v/>
      </c>
      <c r="AF26" s="24" t="str">
        <f>IF('Data hydrocarbon polyaromatig'!AE26="","",IF(ISNUMBER('Data hydrocarbon polyaromatig'!AE26)=TRUE, IF('Data hydrocarbon polyaromatig'!AE26&lt;'Data hydrocarbon polyaromatig'!AE$38, "ERROR", 'Data hydrocarbon polyaromatig'!AE26/1000), IF('Data hydrocarbon polyaromatig'!AE26="&lt;LOD",'Data hydrocarbon polyaromatig'!AE$38/1000, "ERROR")))</f>
        <v/>
      </c>
      <c r="AG26" s="24" t="str">
        <f>IF('Data hydrocarbon polyaromatig'!AF26="","",IF(ISNUMBER('Data hydrocarbon polyaromatig'!AF26)=TRUE, IF('Data hydrocarbon polyaromatig'!AF26&lt;'Data hydrocarbon polyaromatig'!AF$38, "ERROR", 'Data hydrocarbon polyaromatig'!AF26/1000), IF('Data hydrocarbon polyaromatig'!AF26="&lt;LOD",'Data hydrocarbon polyaromatig'!AF$38/1000, "ERROR")))</f>
        <v/>
      </c>
      <c r="AH26" s="24" t="str">
        <f>IF('Data hydrocarbon polyaromatig'!AG26="","",IF(ISNUMBER('Data hydrocarbon polyaromatig'!AG26)=TRUE, IF('Data hydrocarbon polyaromatig'!AG26&lt;'Data hydrocarbon polyaromatig'!AG$38, "ERROR", 'Data hydrocarbon polyaromatig'!AG26), IF('Data hydrocarbon polyaromatig'!AG26="&lt;LOD",'Data hydrocarbon polyaromatig'!AG$38, "ERROR")))</f>
        <v/>
      </c>
      <c r="AI26" s="400"/>
    </row>
    <row r="27" spans="7:35" ht="20.149999999999999" customHeight="1" x14ac:dyDescent="0.35">
      <c r="G27" s="396"/>
      <c r="H27" s="23" t="str">
        <f>IF('Data hydrocarbon polyaromatig'!H27="","",'Data hydrocarbon polyaromatig'!H27)</f>
        <v/>
      </c>
      <c r="I27" s="24" t="str">
        <f>IF('Data hydrocarbon polyaromatig'!I27="","",'Data hydrocarbon polyaromatig'!I27)</f>
        <v/>
      </c>
      <c r="J27" s="204" t="str">
        <f>IFERROR(IF(K27="","",(IF(VLOOKUP(K27,'Gwybodaeth Ymgeiswyr'!$K$8:$L$37,2,0)="y","y",""))),"Manual entry required")</f>
        <v/>
      </c>
      <c r="K27" s="37" t="str">
        <f>IF('Data hydrocarbon polyaromatig'!J27="","",'Data hydrocarbon polyaromatig'!J27)</f>
        <v/>
      </c>
      <c r="L27" s="23" t="str">
        <f>IF('Data hydrocarbon polyaromatig'!K27="","",IF(ISNUMBER('Data hydrocarbon polyaromatig'!K27)=TRUE, IF('Data hydrocarbon polyaromatig'!K27&lt;'Data hydrocarbon polyaromatig'!K$38, "ERROR", 'Data hydrocarbon polyaromatig'!K27/1000), IF('Data hydrocarbon polyaromatig'!K27="&lt;LOD",'Data hydrocarbon polyaromatig'!K$38/1000, "ERROR")))</f>
        <v/>
      </c>
      <c r="M27" s="141" t="str">
        <f>IF('Data hydrocarbon polyaromatig'!L27="","",IF(ISNUMBER('Data hydrocarbon polyaromatig'!L27)=TRUE, IF('Data hydrocarbon polyaromatig'!L27&lt;'Data hydrocarbon polyaromatig'!L$38, "ERROR", 'Data hydrocarbon polyaromatig'!L27/1000), IF('Data hydrocarbon polyaromatig'!L27="&lt;LOD",'Data hydrocarbon polyaromatig'!L$38/1000, "ERROR")))</f>
        <v/>
      </c>
      <c r="N27" s="141" t="str">
        <f>IF('Data hydrocarbon polyaromatig'!M27="","",IF(ISNUMBER('Data hydrocarbon polyaromatig'!M27)=TRUE, IF('Data hydrocarbon polyaromatig'!M27&lt;'Data hydrocarbon polyaromatig'!M$38, "ERROR", 'Data hydrocarbon polyaromatig'!M27/1000), IF('Data hydrocarbon polyaromatig'!M27="&lt;LOD",'Data hydrocarbon polyaromatig'!M$38/1000, "ERROR")))</f>
        <v/>
      </c>
      <c r="O27" s="141" t="str">
        <f>IF('Data hydrocarbon polyaromatig'!N27="","",IF(ISNUMBER('Data hydrocarbon polyaromatig'!N27)=TRUE, IF('Data hydrocarbon polyaromatig'!N27&lt;'Data hydrocarbon polyaromatig'!N$38, "ERROR", 'Data hydrocarbon polyaromatig'!N27/1000), IF('Data hydrocarbon polyaromatig'!N27="&lt;LOD",'Data hydrocarbon polyaromatig'!N$38/1000, "ERROR")))</f>
        <v/>
      </c>
      <c r="P27" s="141" t="str">
        <f>IF('Data hydrocarbon polyaromatig'!O27="","",IF(ISNUMBER('Data hydrocarbon polyaromatig'!O27)=TRUE, IF('Data hydrocarbon polyaromatig'!O27&lt;'Data hydrocarbon polyaromatig'!O$38, "ERROR", 'Data hydrocarbon polyaromatig'!O27/1000), IF('Data hydrocarbon polyaromatig'!O27="&lt;LOD",'Data hydrocarbon polyaromatig'!O$38/1000, "ERROR")))</f>
        <v/>
      </c>
      <c r="Q27" s="141" t="str">
        <f>IF('Data hydrocarbon polyaromatig'!P27="","",IF(ISNUMBER('Data hydrocarbon polyaromatig'!P27)=TRUE, IF('Data hydrocarbon polyaromatig'!P27&lt;'Data hydrocarbon polyaromatig'!P$38, "ERROR", 'Data hydrocarbon polyaromatig'!P27/1000), IF('Data hydrocarbon polyaromatig'!P27="&lt;LOD",'Data hydrocarbon polyaromatig'!P$38/1000, "ERROR")))</f>
        <v/>
      </c>
      <c r="R27" s="141" t="str">
        <f>IF('Data hydrocarbon polyaromatig'!Q27="","",IF(ISNUMBER('Data hydrocarbon polyaromatig'!Q27)=TRUE, IF('Data hydrocarbon polyaromatig'!Q27&lt;'Data hydrocarbon polyaromatig'!Q$38, "ERROR", 'Data hydrocarbon polyaromatig'!Q27/1000), IF('Data hydrocarbon polyaromatig'!Q27="&lt;LOD",'Data hydrocarbon polyaromatig'!Q$38/1000, "ERROR")))</f>
        <v/>
      </c>
      <c r="S27" s="141" t="str">
        <f>IF('Data hydrocarbon polyaromatig'!R27="","",IF(ISNUMBER('Data hydrocarbon polyaromatig'!R27)=TRUE, IF('Data hydrocarbon polyaromatig'!R27&lt;'Data hydrocarbon polyaromatig'!R$38, "ERROR", 'Data hydrocarbon polyaromatig'!R27/1000), IF('Data hydrocarbon polyaromatig'!R27="&lt;LOD",'Data hydrocarbon polyaromatig'!R$38/1000, "ERROR")))</f>
        <v/>
      </c>
      <c r="T27" s="141" t="str">
        <f>IF('Data hydrocarbon polyaromatig'!S27="","",IF(ISNUMBER('Data hydrocarbon polyaromatig'!S27)=TRUE, IF('Data hydrocarbon polyaromatig'!S27&lt;'Data hydrocarbon polyaromatig'!S$38, "ERROR", 'Data hydrocarbon polyaromatig'!S27/1000), IF('Data hydrocarbon polyaromatig'!S27="&lt;LOD",'Data hydrocarbon polyaromatig'!S$38/1000, "ERROR")))</f>
        <v/>
      </c>
      <c r="U27" s="141" t="str">
        <f>IF('Data hydrocarbon polyaromatig'!T27="","",IF(ISNUMBER('Data hydrocarbon polyaromatig'!T27)=TRUE, IF('Data hydrocarbon polyaromatig'!T27&lt;'Data hydrocarbon polyaromatig'!T$38, "ERROR", 'Data hydrocarbon polyaromatig'!T27/1000), IF('Data hydrocarbon polyaromatig'!T27="&lt;LOD",'Data hydrocarbon polyaromatig'!T$38/1000, "ERROR")))</f>
        <v/>
      </c>
      <c r="V27" s="141" t="str">
        <f>IF('Data hydrocarbon polyaromatig'!U27="","",IF(ISNUMBER('Data hydrocarbon polyaromatig'!U27)=TRUE, IF('Data hydrocarbon polyaromatig'!U27&lt;'Data hydrocarbon polyaromatig'!U$38, "ERROR", 'Data hydrocarbon polyaromatig'!U27/1000), IF('Data hydrocarbon polyaromatig'!U27="&lt;LOD",'Data hydrocarbon polyaromatig'!U$38/1000, "ERROR")))</f>
        <v/>
      </c>
      <c r="W27" s="141" t="str">
        <f>IF('Data hydrocarbon polyaromatig'!V27="","",IF(ISNUMBER('Data hydrocarbon polyaromatig'!V27)=TRUE, IF('Data hydrocarbon polyaromatig'!V27&lt;'Data hydrocarbon polyaromatig'!V$38, "ERROR", 'Data hydrocarbon polyaromatig'!V27/1000), IF('Data hydrocarbon polyaromatig'!V27="&lt;LOD",'Data hydrocarbon polyaromatig'!V$38/1000, "ERROR")))</f>
        <v/>
      </c>
      <c r="X27" s="141" t="str">
        <f>IF('Data hydrocarbon polyaromatig'!W27="","",IF(ISNUMBER('Data hydrocarbon polyaromatig'!W27)=TRUE, IF('Data hydrocarbon polyaromatig'!W27&lt;'Data hydrocarbon polyaromatig'!W$38, "ERROR", 'Data hydrocarbon polyaromatig'!W27/1000), IF('Data hydrocarbon polyaromatig'!W27="&lt;LOD",'Data hydrocarbon polyaromatig'!W$38/1000, "ERROR")))</f>
        <v/>
      </c>
      <c r="Y27" s="24" t="str">
        <f>IF('Data hydrocarbon polyaromatig'!X27="","",IF(ISNUMBER('Data hydrocarbon polyaromatig'!X27)=TRUE, IF('Data hydrocarbon polyaromatig'!X27&lt;'Data hydrocarbon polyaromatig'!X$38, "ERROR", 'Data hydrocarbon polyaromatig'!X27/1000), IF('Data hydrocarbon polyaromatig'!X27="&lt;LOD",'Data hydrocarbon polyaromatig'!X$38/1000, "ERROR")))</f>
        <v/>
      </c>
      <c r="Z27" s="24" t="str">
        <f>IF('Data hydrocarbon polyaromatig'!Y27="","",IF(ISNUMBER('Data hydrocarbon polyaromatig'!Y27)=TRUE, IF('Data hydrocarbon polyaromatig'!Y27&lt;'Data hydrocarbon polyaromatig'!Y$38, "ERROR", 'Data hydrocarbon polyaromatig'!Y27/1000), IF('Data hydrocarbon polyaromatig'!Y27="&lt;LOD",'Data hydrocarbon polyaromatig'!Y$38/1000, "ERROR")))</f>
        <v/>
      </c>
      <c r="AA27" s="24" t="str">
        <f>IF('Data hydrocarbon polyaromatig'!Z27="","",IF(ISNUMBER('Data hydrocarbon polyaromatig'!Z27)=TRUE, IF('Data hydrocarbon polyaromatig'!Z27&lt;'Data hydrocarbon polyaromatig'!Z$38, "ERROR", 'Data hydrocarbon polyaromatig'!Z27/1000), IF('Data hydrocarbon polyaromatig'!Z27="&lt;LOD",'Data hydrocarbon polyaromatig'!Z$38/1000, "ERROR")))</f>
        <v/>
      </c>
      <c r="AB27" s="24" t="str">
        <f>IF('Data hydrocarbon polyaromatig'!AA27="","",IF(ISNUMBER('Data hydrocarbon polyaromatig'!AA27)=TRUE, IF('Data hydrocarbon polyaromatig'!AA27&lt;'Data hydrocarbon polyaromatig'!AA$38, "ERROR", 'Data hydrocarbon polyaromatig'!AA27/1000), IF('Data hydrocarbon polyaromatig'!AA27="&lt;LOD",'Data hydrocarbon polyaromatig'!AA$38/1000, "ERROR")))</f>
        <v/>
      </c>
      <c r="AC27" s="24" t="str">
        <f>IF('Data hydrocarbon polyaromatig'!AB27="","",IF(ISNUMBER('Data hydrocarbon polyaromatig'!AB27)=TRUE, IF('Data hydrocarbon polyaromatig'!AB27&lt;'Data hydrocarbon polyaromatig'!AB$38, "ERROR", 'Data hydrocarbon polyaromatig'!AB27/1000), IF('Data hydrocarbon polyaromatig'!AB27="&lt;LOD",'Data hydrocarbon polyaromatig'!AB$38/1000, "ERROR")))</f>
        <v/>
      </c>
      <c r="AD27" s="24" t="str">
        <f>IF('Data hydrocarbon polyaromatig'!AC27="","",IF(ISNUMBER('Data hydrocarbon polyaromatig'!AC27)=TRUE, IF('Data hydrocarbon polyaromatig'!AC27&lt;'Data hydrocarbon polyaromatig'!AC$38, "ERROR", 'Data hydrocarbon polyaromatig'!AC27/1000), IF('Data hydrocarbon polyaromatig'!AC27="&lt;LOD",'Data hydrocarbon polyaromatig'!AC$38/1000, "ERROR")))</f>
        <v/>
      </c>
      <c r="AE27" s="24" t="str">
        <f>IF('Data hydrocarbon polyaromatig'!AD27="","",IF(ISNUMBER('Data hydrocarbon polyaromatig'!AD27)=TRUE, IF('Data hydrocarbon polyaromatig'!AD27&lt;'Data hydrocarbon polyaromatig'!AD$38, "ERROR", 'Data hydrocarbon polyaromatig'!AD27/1000), IF('Data hydrocarbon polyaromatig'!AD27="&lt;LOD",'Data hydrocarbon polyaromatig'!AD$38/1000, "ERROR")))</f>
        <v/>
      </c>
      <c r="AF27" s="24" t="str">
        <f>IF('Data hydrocarbon polyaromatig'!AE27="","",IF(ISNUMBER('Data hydrocarbon polyaromatig'!AE27)=TRUE, IF('Data hydrocarbon polyaromatig'!AE27&lt;'Data hydrocarbon polyaromatig'!AE$38, "ERROR", 'Data hydrocarbon polyaromatig'!AE27/1000), IF('Data hydrocarbon polyaromatig'!AE27="&lt;LOD",'Data hydrocarbon polyaromatig'!AE$38/1000, "ERROR")))</f>
        <v/>
      </c>
      <c r="AG27" s="24" t="str">
        <f>IF('Data hydrocarbon polyaromatig'!AF27="","",IF(ISNUMBER('Data hydrocarbon polyaromatig'!AF27)=TRUE, IF('Data hydrocarbon polyaromatig'!AF27&lt;'Data hydrocarbon polyaromatig'!AF$38, "ERROR", 'Data hydrocarbon polyaromatig'!AF27/1000), IF('Data hydrocarbon polyaromatig'!AF27="&lt;LOD",'Data hydrocarbon polyaromatig'!AF$38/1000, "ERROR")))</f>
        <v/>
      </c>
      <c r="AH27" s="24" t="str">
        <f>IF('Data hydrocarbon polyaromatig'!AG27="","",IF(ISNUMBER('Data hydrocarbon polyaromatig'!AG27)=TRUE, IF('Data hydrocarbon polyaromatig'!AG27&lt;'Data hydrocarbon polyaromatig'!AG$38, "ERROR", 'Data hydrocarbon polyaromatig'!AG27), IF('Data hydrocarbon polyaromatig'!AG27="&lt;LOD",'Data hydrocarbon polyaromatig'!AG$38, "ERROR")))</f>
        <v/>
      </c>
      <c r="AI27" s="400"/>
    </row>
    <row r="28" spans="7:35" ht="20.149999999999999" customHeight="1" x14ac:dyDescent="0.35">
      <c r="G28" s="396"/>
      <c r="H28" s="23" t="str">
        <f>IF('Data hydrocarbon polyaromatig'!H28="","",'Data hydrocarbon polyaromatig'!H28)</f>
        <v/>
      </c>
      <c r="I28" s="24" t="str">
        <f>IF('Data hydrocarbon polyaromatig'!I28="","",'Data hydrocarbon polyaromatig'!I28)</f>
        <v/>
      </c>
      <c r="J28" s="204" t="str">
        <f>IFERROR(IF(K28="","",(IF(VLOOKUP(K28,'Gwybodaeth Ymgeiswyr'!$K$8:$L$37,2,0)="y","y",""))),"Manual entry required")</f>
        <v/>
      </c>
      <c r="K28" s="37" t="str">
        <f>IF('Data hydrocarbon polyaromatig'!J28="","",'Data hydrocarbon polyaromatig'!J28)</f>
        <v/>
      </c>
      <c r="L28" s="23" t="str">
        <f>IF('Data hydrocarbon polyaromatig'!K28="","",IF(ISNUMBER('Data hydrocarbon polyaromatig'!K28)=TRUE, IF('Data hydrocarbon polyaromatig'!K28&lt;'Data hydrocarbon polyaromatig'!K$38, "ERROR", 'Data hydrocarbon polyaromatig'!K28/1000), IF('Data hydrocarbon polyaromatig'!K28="&lt;LOD",'Data hydrocarbon polyaromatig'!K$38/1000, "ERROR")))</f>
        <v/>
      </c>
      <c r="M28" s="141" t="str">
        <f>IF('Data hydrocarbon polyaromatig'!L28="","",IF(ISNUMBER('Data hydrocarbon polyaromatig'!L28)=TRUE, IF('Data hydrocarbon polyaromatig'!L28&lt;'Data hydrocarbon polyaromatig'!L$38, "ERROR", 'Data hydrocarbon polyaromatig'!L28/1000), IF('Data hydrocarbon polyaromatig'!L28="&lt;LOD",'Data hydrocarbon polyaromatig'!L$38/1000, "ERROR")))</f>
        <v/>
      </c>
      <c r="N28" s="141" t="str">
        <f>IF('Data hydrocarbon polyaromatig'!M28="","",IF(ISNUMBER('Data hydrocarbon polyaromatig'!M28)=TRUE, IF('Data hydrocarbon polyaromatig'!M28&lt;'Data hydrocarbon polyaromatig'!M$38, "ERROR", 'Data hydrocarbon polyaromatig'!M28/1000), IF('Data hydrocarbon polyaromatig'!M28="&lt;LOD",'Data hydrocarbon polyaromatig'!M$38/1000, "ERROR")))</f>
        <v/>
      </c>
      <c r="O28" s="141" t="str">
        <f>IF('Data hydrocarbon polyaromatig'!N28="","",IF(ISNUMBER('Data hydrocarbon polyaromatig'!N28)=TRUE, IF('Data hydrocarbon polyaromatig'!N28&lt;'Data hydrocarbon polyaromatig'!N$38, "ERROR", 'Data hydrocarbon polyaromatig'!N28/1000), IF('Data hydrocarbon polyaromatig'!N28="&lt;LOD",'Data hydrocarbon polyaromatig'!N$38/1000, "ERROR")))</f>
        <v/>
      </c>
      <c r="P28" s="141" t="str">
        <f>IF('Data hydrocarbon polyaromatig'!O28="","",IF(ISNUMBER('Data hydrocarbon polyaromatig'!O28)=TRUE, IF('Data hydrocarbon polyaromatig'!O28&lt;'Data hydrocarbon polyaromatig'!O$38, "ERROR", 'Data hydrocarbon polyaromatig'!O28/1000), IF('Data hydrocarbon polyaromatig'!O28="&lt;LOD",'Data hydrocarbon polyaromatig'!O$38/1000, "ERROR")))</f>
        <v/>
      </c>
      <c r="Q28" s="141" t="str">
        <f>IF('Data hydrocarbon polyaromatig'!P28="","",IF(ISNUMBER('Data hydrocarbon polyaromatig'!P28)=TRUE, IF('Data hydrocarbon polyaromatig'!P28&lt;'Data hydrocarbon polyaromatig'!P$38, "ERROR", 'Data hydrocarbon polyaromatig'!P28/1000), IF('Data hydrocarbon polyaromatig'!P28="&lt;LOD",'Data hydrocarbon polyaromatig'!P$38/1000, "ERROR")))</f>
        <v/>
      </c>
      <c r="R28" s="141" t="str">
        <f>IF('Data hydrocarbon polyaromatig'!Q28="","",IF(ISNUMBER('Data hydrocarbon polyaromatig'!Q28)=TRUE, IF('Data hydrocarbon polyaromatig'!Q28&lt;'Data hydrocarbon polyaromatig'!Q$38, "ERROR", 'Data hydrocarbon polyaromatig'!Q28/1000), IF('Data hydrocarbon polyaromatig'!Q28="&lt;LOD",'Data hydrocarbon polyaromatig'!Q$38/1000, "ERROR")))</f>
        <v/>
      </c>
      <c r="S28" s="141" t="str">
        <f>IF('Data hydrocarbon polyaromatig'!R28="","",IF(ISNUMBER('Data hydrocarbon polyaromatig'!R28)=TRUE, IF('Data hydrocarbon polyaromatig'!R28&lt;'Data hydrocarbon polyaromatig'!R$38, "ERROR", 'Data hydrocarbon polyaromatig'!R28/1000), IF('Data hydrocarbon polyaromatig'!R28="&lt;LOD",'Data hydrocarbon polyaromatig'!R$38/1000, "ERROR")))</f>
        <v/>
      </c>
      <c r="T28" s="141" t="str">
        <f>IF('Data hydrocarbon polyaromatig'!S28="","",IF(ISNUMBER('Data hydrocarbon polyaromatig'!S28)=TRUE, IF('Data hydrocarbon polyaromatig'!S28&lt;'Data hydrocarbon polyaromatig'!S$38, "ERROR", 'Data hydrocarbon polyaromatig'!S28/1000), IF('Data hydrocarbon polyaromatig'!S28="&lt;LOD",'Data hydrocarbon polyaromatig'!S$38/1000, "ERROR")))</f>
        <v/>
      </c>
      <c r="U28" s="141" t="str">
        <f>IF('Data hydrocarbon polyaromatig'!T28="","",IF(ISNUMBER('Data hydrocarbon polyaromatig'!T28)=TRUE, IF('Data hydrocarbon polyaromatig'!T28&lt;'Data hydrocarbon polyaromatig'!T$38, "ERROR", 'Data hydrocarbon polyaromatig'!T28/1000), IF('Data hydrocarbon polyaromatig'!T28="&lt;LOD",'Data hydrocarbon polyaromatig'!T$38/1000, "ERROR")))</f>
        <v/>
      </c>
      <c r="V28" s="141" t="str">
        <f>IF('Data hydrocarbon polyaromatig'!U28="","",IF(ISNUMBER('Data hydrocarbon polyaromatig'!U28)=TRUE, IF('Data hydrocarbon polyaromatig'!U28&lt;'Data hydrocarbon polyaromatig'!U$38, "ERROR", 'Data hydrocarbon polyaromatig'!U28/1000), IF('Data hydrocarbon polyaromatig'!U28="&lt;LOD",'Data hydrocarbon polyaromatig'!U$38/1000, "ERROR")))</f>
        <v/>
      </c>
      <c r="W28" s="141" t="str">
        <f>IF('Data hydrocarbon polyaromatig'!V28="","",IF(ISNUMBER('Data hydrocarbon polyaromatig'!V28)=TRUE, IF('Data hydrocarbon polyaromatig'!V28&lt;'Data hydrocarbon polyaromatig'!V$38, "ERROR", 'Data hydrocarbon polyaromatig'!V28/1000), IF('Data hydrocarbon polyaromatig'!V28="&lt;LOD",'Data hydrocarbon polyaromatig'!V$38/1000, "ERROR")))</f>
        <v/>
      </c>
      <c r="X28" s="141" t="str">
        <f>IF('Data hydrocarbon polyaromatig'!W28="","",IF(ISNUMBER('Data hydrocarbon polyaromatig'!W28)=TRUE, IF('Data hydrocarbon polyaromatig'!W28&lt;'Data hydrocarbon polyaromatig'!W$38, "ERROR", 'Data hydrocarbon polyaromatig'!W28/1000), IF('Data hydrocarbon polyaromatig'!W28="&lt;LOD",'Data hydrocarbon polyaromatig'!W$38/1000, "ERROR")))</f>
        <v/>
      </c>
      <c r="Y28" s="24" t="str">
        <f>IF('Data hydrocarbon polyaromatig'!X28="","",IF(ISNUMBER('Data hydrocarbon polyaromatig'!X28)=TRUE, IF('Data hydrocarbon polyaromatig'!X28&lt;'Data hydrocarbon polyaromatig'!X$38, "ERROR", 'Data hydrocarbon polyaromatig'!X28/1000), IF('Data hydrocarbon polyaromatig'!X28="&lt;LOD",'Data hydrocarbon polyaromatig'!X$38/1000, "ERROR")))</f>
        <v/>
      </c>
      <c r="Z28" s="24" t="str">
        <f>IF('Data hydrocarbon polyaromatig'!Y28="","",IF(ISNUMBER('Data hydrocarbon polyaromatig'!Y28)=TRUE, IF('Data hydrocarbon polyaromatig'!Y28&lt;'Data hydrocarbon polyaromatig'!Y$38, "ERROR", 'Data hydrocarbon polyaromatig'!Y28/1000), IF('Data hydrocarbon polyaromatig'!Y28="&lt;LOD",'Data hydrocarbon polyaromatig'!Y$38/1000, "ERROR")))</f>
        <v/>
      </c>
      <c r="AA28" s="24" t="str">
        <f>IF('Data hydrocarbon polyaromatig'!Z28="","",IF(ISNUMBER('Data hydrocarbon polyaromatig'!Z28)=TRUE, IF('Data hydrocarbon polyaromatig'!Z28&lt;'Data hydrocarbon polyaromatig'!Z$38, "ERROR", 'Data hydrocarbon polyaromatig'!Z28/1000), IF('Data hydrocarbon polyaromatig'!Z28="&lt;LOD",'Data hydrocarbon polyaromatig'!Z$38/1000, "ERROR")))</f>
        <v/>
      </c>
      <c r="AB28" s="24" t="str">
        <f>IF('Data hydrocarbon polyaromatig'!AA28="","",IF(ISNUMBER('Data hydrocarbon polyaromatig'!AA28)=TRUE, IF('Data hydrocarbon polyaromatig'!AA28&lt;'Data hydrocarbon polyaromatig'!AA$38, "ERROR", 'Data hydrocarbon polyaromatig'!AA28/1000), IF('Data hydrocarbon polyaromatig'!AA28="&lt;LOD",'Data hydrocarbon polyaromatig'!AA$38/1000, "ERROR")))</f>
        <v/>
      </c>
      <c r="AC28" s="24" t="str">
        <f>IF('Data hydrocarbon polyaromatig'!AB28="","",IF(ISNUMBER('Data hydrocarbon polyaromatig'!AB28)=TRUE, IF('Data hydrocarbon polyaromatig'!AB28&lt;'Data hydrocarbon polyaromatig'!AB$38, "ERROR", 'Data hydrocarbon polyaromatig'!AB28/1000), IF('Data hydrocarbon polyaromatig'!AB28="&lt;LOD",'Data hydrocarbon polyaromatig'!AB$38/1000, "ERROR")))</f>
        <v/>
      </c>
      <c r="AD28" s="24" t="str">
        <f>IF('Data hydrocarbon polyaromatig'!AC28="","",IF(ISNUMBER('Data hydrocarbon polyaromatig'!AC28)=TRUE, IF('Data hydrocarbon polyaromatig'!AC28&lt;'Data hydrocarbon polyaromatig'!AC$38, "ERROR", 'Data hydrocarbon polyaromatig'!AC28/1000), IF('Data hydrocarbon polyaromatig'!AC28="&lt;LOD",'Data hydrocarbon polyaromatig'!AC$38/1000, "ERROR")))</f>
        <v/>
      </c>
      <c r="AE28" s="24" t="str">
        <f>IF('Data hydrocarbon polyaromatig'!AD28="","",IF(ISNUMBER('Data hydrocarbon polyaromatig'!AD28)=TRUE, IF('Data hydrocarbon polyaromatig'!AD28&lt;'Data hydrocarbon polyaromatig'!AD$38, "ERROR", 'Data hydrocarbon polyaromatig'!AD28/1000), IF('Data hydrocarbon polyaromatig'!AD28="&lt;LOD",'Data hydrocarbon polyaromatig'!AD$38/1000, "ERROR")))</f>
        <v/>
      </c>
      <c r="AF28" s="24" t="str">
        <f>IF('Data hydrocarbon polyaromatig'!AE28="","",IF(ISNUMBER('Data hydrocarbon polyaromatig'!AE28)=TRUE, IF('Data hydrocarbon polyaromatig'!AE28&lt;'Data hydrocarbon polyaromatig'!AE$38, "ERROR", 'Data hydrocarbon polyaromatig'!AE28/1000), IF('Data hydrocarbon polyaromatig'!AE28="&lt;LOD",'Data hydrocarbon polyaromatig'!AE$38/1000, "ERROR")))</f>
        <v/>
      </c>
      <c r="AG28" s="24" t="str">
        <f>IF('Data hydrocarbon polyaromatig'!AF28="","",IF(ISNUMBER('Data hydrocarbon polyaromatig'!AF28)=TRUE, IF('Data hydrocarbon polyaromatig'!AF28&lt;'Data hydrocarbon polyaromatig'!AF$38, "ERROR", 'Data hydrocarbon polyaromatig'!AF28/1000), IF('Data hydrocarbon polyaromatig'!AF28="&lt;LOD",'Data hydrocarbon polyaromatig'!AF$38/1000, "ERROR")))</f>
        <v/>
      </c>
      <c r="AH28" s="24" t="str">
        <f>IF('Data hydrocarbon polyaromatig'!AG28="","",IF(ISNUMBER('Data hydrocarbon polyaromatig'!AG28)=TRUE, IF('Data hydrocarbon polyaromatig'!AG28&lt;'Data hydrocarbon polyaromatig'!AG$38, "ERROR", 'Data hydrocarbon polyaromatig'!AG28), IF('Data hydrocarbon polyaromatig'!AG28="&lt;LOD",'Data hydrocarbon polyaromatig'!AG$38, "ERROR")))</f>
        <v/>
      </c>
      <c r="AI28" s="400"/>
    </row>
    <row r="29" spans="7:35" ht="20.149999999999999" customHeight="1" x14ac:dyDescent="0.35">
      <c r="G29" s="396"/>
      <c r="H29" s="23" t="str">
        <f>IF('Data hydrocarbon polyaromatig'!H29="","",'Data hydrocarbon polyaromatig'!H29)</f>
        <v/>
      </c>
      <c r="I29" s="24" t="str">
        <f>IF('Data hydrocarbon polyaromatig'!I29="","",'Data hydrocarbon polyaromatig'!I29)</f>
        <v/>
      </c>
      <c r="J29" s="204" t="str">
        <f>IFERROR(IF(K29="","",(IF(VLOOKUP(K29,'Gwybodaeth Ymgeiswyr'!$K$8:$L$37,2,0)="y","y",""))),"Manual entry required")</f>
        <v/>
      </c>
      <c r="K29" s="37" t="str">
        <f>IF('Data hydrocarbon polyaromatig'!J29="","",'Data hydrocarbon polyaromatig'!J29)</f>
        <v/>
      </c>
      <c r="L29" s="23" t="str">
        <f>IF('Data hydrocarbon polyaromatig'!K29="","",IF(ISNUMBER('Data hydrocarbon polyaromatig'!K29)=TRUE, IF('Data hydrocarbon polyaromatig'!K29&lt;'Data hydrocarbon polyaromatig'!K$38, "ERROR", 'Data hydrocarbon polyaromatig'!K29/1000), IF('Data hydrocarbon polyaromatig'!K29="&lt;LOD",'Data hydrocarbon polyaromatig'!K$38/1000, "ERROR")))</f>
        <v/>
      </c>
      <c r="M29" s="141" t="str">
        <f>IF('Data hydrocarbon polyaromatig'!L29="","",IF(ISNUMBER('Data hydrocarbon polyaromatig'!L29)=TRUE, IF('Data hydrocarbon polyaromatig'!L29&lt;'Data hydrocarbon polyaromatig'!L$38, "ERROR", 'Data hydrocarbon polyaromatig'!L29/1000), IF('Data hydrocarbon polyaromatig'!L29="&lt;LOD",'Data hydrocarbon polyaromatig'!L$38/1000, "ERROR")))</f>
        <v/>
      </c>
      <c r="N29" s="141" t="str">
        <f>IF('Data hydrocarbon polyaromatig'!M29="","",IF(ISNUMBER('Data hydrocarbon polyaromatig'!M29)=TRUE, IF('Data hydrocarbon polyaromatig'!M29&lt;'Data hydrocarbon polyaromatig'!M$38, "ERROR", 'Data hydrocarbon polyaromatig'!M29/1000), IF('Data hydrocarbon polyaromatig'!M29="&lt;LOD",'Data hydrocarbon polyaromatig'!M$38/1000, "ERROR")))</f>
        <v/>
      </c>
      <c r="O29" s="141" t="str">
        <f>IF('Data hydrocarbon polyaromatig'!N29="","",IF(ISNUMBER('Data hydrocarbon polyaromatig'!N29)=TRUE, IF('Data hydrocarbon polyaromatig'!N29&lt;'Data hydrocarbon polyaromatig'!N$38, "ERROR", 'Data hydrocarbon polyaromatig'!N29/1000), IF('Data hydrocarbon polyaromatig'!N29="&lt;LOD",'Data hydrocarbon polyaromatig'!N$38/1000, "ERROR")))</f>
        <v/>
      </c>
      <c r="P29" s="141" t="str">
        <f>IF('Data hydrocarbon polyaromatig'!O29="","",IF(ISNUMBER('Data hydrocarbon polyaromatig'!O29)=TRUE, IF('Data hydrocarbon polyaromatig'!O29&lt;'Data hydrocarbon polyaromatig'!O$38, "ERROR", 'Data hydrocarbon polyaromatig'!O29/1000), IF('Data hydrocarbon polyaromatig'!O29="&lt;LOD",'Data hydrocarbon polyaromatig'!O$38/1000, "ERROR")))</f>
        <v/>
      </c>
      <c r="Q29" s="141" t="str">
        <f>IF('Data hydrocarbon polyaromatig'!P29="","",IF(ISNUMBER('Data hydrocarbon polyaromatig'!P29)=TRUE, IF('Data hydrocarbon polyaromatig'!P29&lt;'Data hydrocarbon polyaromatig'!P$38, "ERROR", 'Data hydrocarbon polyaromatig'!P29/1000), IF('Data hydrocarbon polyaromatig'!P29="&lt;LOD",'Data hydrocarbon polyaromatig'!P$38/1000, "ERROR")))</f>
        <v/>
      </c>
      <c r="R29" s="141" t="str">
        <f>IF('Data hydrocarbon polyaromatig'!Q29="","",IF(ISNUMBER('Data hydrocarbon polyaromatig'!Q29)=TRUE, IF('Data hydrocarbon polyaromatig'!Q29&lt;'Data hydrocarbon polyaromatig'!Q$38, "ERROR", 'Data hydrocarbon polyaromatig'!Q29/1000), IF('Data hydrocarbon polyaromatig'!Q29="&lt;LOD",'Data hydrocarbon polyaromatig'!Q$38/1000, "ERROR")))</f>
        <v/>
      </c>
      <c r="S29" s="141" t="str">
        <f>IF('Data hydrocarbon polyaromatig'!R29="","",IF(ISNUMBER('Data hydrocarbon polyaromatig'!R29)=TRUE, IF('Data hydrocarbon polyaromatig'!R29&lt;'Data hydrocarbon polyaromatig'!R$38, "ERROR", 'Data hydrocarbon polyaromatig'!R29/1000), IF('Data hydrocarbon polyaromatig'!R29="&lt;LOD",'Data hydrocarbon polyaromatig'!R$38/1000, "ERROR")))</f>
        <v/>
      </c>
      <c r="T29" s="141" t="str">
        <f>IF('Data hydrocarbon polyaromatig'!S29="","",IF(ISNUMBER('Data hydrocarbon polyaromatig'!S29)=TRUE, IF('Data hydrocarbon polyaromatig'!S29&lt;'Data hydrocarbon polyaromatig'!S$38, "ERROR", 'Data hydrocarbon polyaromatig'!S29/1000), IF('Data hydrocarbon polyaromatig'!S29="&lt;LOD",'Data hydrocarbon polyaromatig'!S$38/1000, "ERROR")))</f>
        <v/>
      </c>
      <c r="U29" s="141" t="str">
        <f>IF('Data hydrocarbon polyaromatig'!T29="","",IF(ISNUMBER('Data hydrocarbon polyaromatig'!T29)=TRUE, IF('Data hydrocarbon polyaromatig'!T29&lt;'Data hydrocarbon polyaromatig'!T$38, "ERROR", 'Data hydrocarbon polyaromatig'!T29/1000), IF('Data hydrocarbon polyaromatig'!T29="&lt;LOD",'Data hydrocarbon polyaromatig'!T$38/1000, "ERROR")))</f>
        <v/>
      </c>
      <c r="V29" s="141" t="str">
        <f>IF('Data hydrocarbon polyaromatig'!U29="","",IF(ISNUMBER('Data hydrocarbon polyaromatig'!U29)=TRUE, IF('Data hydrocarbon polyaromatig'!U29&lt;'Data hydrocarbon polyaromatig'!U$38, "ERROR", 'Data hydrocarbon polyaromatig'!U29/1000), IF('Data hydrocarbon polyaromatig'!U29="&lt;LOD",'Data hydrocarbon polyaromatig'!U$38/1000, "ERROR")))</f>
        <v/>
      </c>
      <c r="W29" s="141" t="str">
        <f>IF('Data hydrocarbon polyaromatig'!V29="","",IF(ISNUMBER('Data hydrocarbon polyaromatig'!V29)=TRUE, IF('Data hydrocarbon polyaromatig'!V29&lt;'Data hydrocarbon polyaromatig'!V$38, "ERROR", 'Data hydrocarbon polyaromatig'!V29/1000), IF('Data hydrocarbon polyaromatig'!V29="&lt;LOD",'Data hydrocarbon polyaromatig'!V$38/1000, "ERROR")))</f>
        <v/>
      </c>
      <c r="X29" s="141" t="str">
        <f>IF('Data hydrocarbon polyaromatig'!W29="","",IF(ISNUMBER('Data hydrocarbon polyaromatig'!W29)=TRUE, IF('Data hydrocarbon polyaromatig'!W29&lt;'Data hydrocarbon polyaromatig'!W$38, "ERROR", 'Data hydrocarbon polyaromatig'!W29/1000), IF('Data hydrocarbon polyaromatig'!W29="&lt;LOD",'Data hydrocarbon polyaromatig'!W$38/1000, "ERROR")))</f>
        <v/>
      </c>
      <c r="Y29" s="24" t="str">
        <f>IF('Data hydrocarbon polyaromatig'!X29="","",IF(ISNUMBER('Data hydrocarbon polyaromatig'!X29)=TRUE, IF('Data hydrocarbon polyaromatig'!X29&lt;'Data hydrocarbon polyaromatig'!X$38, "ERROR", 'Data hydrocarbon polyaromatig'!X29/1000), IF('Data hydrocarbon polyaromatig'!X29="&lt;LOD",'Data hydrocarbon polyaromatig'!X$38/1000, "ERROR")))</f>
        <v/>
      </c>
      <c r="Z29" s="24" t="str">
        <f>IF('Data hydrocarbon polyaromatig'!Y29="","",IF(ISNUMBER('Data hydrocarbon polyaromatig'!Y29)=TRUE, IF('Data hydrocarbon polyaromatig'!Y29&lt;'Data hydrocarbon polyaromatig'!Y$38, "ERROR", 'Data hydrocarbon polyaromatig'!Y29/1000), IF('Data hydrocarbon polyaromatig'!Y29="&lt;LOD",'Data hydrocarbon polyaromatig'!Y$38/1000, "ERROR")))</f>
        <v/>
      </c>
      <c r="AA29" s="24" t="str">
        <f>IF('Data hydrocarbon polyaromatig'!Z29="","",IF(ISNUMBER('Data hydrocarbon polyaromatig'!Z29)=TRUE, IF('Data hydrocarbon polyaromatig'!Z29&lt;'Data hydrocarbon polyaromatig'!Z$38, "ERROR", 'Data hydrocarbon polyaromatig'!Z29/1000), IF('Data hydrocarbon polyaromatig'!Z29="&lt;LOD",'Data hydrocarbon polyaromatig'!Z$38/1000, "ERROR")))</f>
        <v/>
      </c>
      <c r="AB29" s="24" t="str">
        <f>IF('Data hydrocarbon polyaromatig'!AA29="","",IF(ISNUMBER('Data hydrocarbon polyaromatig'!AA29)=TRUE, IF('Data hydrocarbon polyaromatig'!AA29&lt;'Data hydrocarbon polyaromatig'!AA$38, "ERROR", 'Data hydrocarbon polyaromatig'!AA29/1000), IF('Data hydrocarbon polyaromatig'!AA29="&lt;LOD",'Data hydrocarbon polyaromatig'!AA$38/1000, "ERROR")))</f>
        <v/>
      </c>
      <c r="AC29" s="24" t="str">
        <f>IF('Data hydrocarbon polyaromatig'!AB29="","",IF(ISNUMBER('Data hydrocarbon polyaromatig'!AB29)=TRUE, IF('Data hydrocarbon polyaromatig'!AB29&lt;'Data hydrocarbon polyaromatig'!AB$38, "ERROR", 'Data hydrocarbon polyaromatig'!AB29/1000), IF('Data hydrocarbon polyaromatig'!AB29="&lt;LOD",'Data hydrocarbon polyaromatig'!AB$38/1000, "ERROR")))</f>
        <v/>
      </c>
      <c r="AD29" s="24" t="str">
        <f>IF('Data hydrocarbon polyaromatig'!AC29="","",IF(ISNUMBER('Data hydrocarbon polyaromatig'!AC29)=TRUE, IF('Data hydrocarbon polyaromatig'!AC29&lt;'Data hydrocarbon polyaromatig'!AC$38, "ERROR", 'Data hydrocarbon polyaromatig'!AC29/1000), IF('Data hydrocarbon polyaromatig'!AC29="&lt;LOD",'Data hydrocarbon polyaromatig'!AC$38/1000, "ERROR")))</f>
        <v/>
      </c>
      <c r="AE29" s="24" t="str">
        <f>IF('Data hydrocarbon polyaromatig'!AD29="","",IF(ISNUMBER('Data hydrocarbon polyaromatig'!AD29)=TRUE, IF('Data hydrocarbon polyaromatig'!AD29&lt;'Data hydrocarbon polyaromatig'!AD$38, "ERROR", 'Data hydrocarbon polyaromatig'!AD29/1000), IF('Data hydrocarbon polyaromatig'!AD29="&lt;LOD",'Data hydrocarbon polyaromatig'!AD$38/1000, "ERROR")))</f>
        <v/>
      </c>
      <c r="AF29" s="24" t="str">
        <f>IF('Data hydrocarbon polyaromatig'!AE29="","",IF(ISNUMBER('Data hydrocarbon polyaromatig'!AE29)=TRUE, IF('Data hydrocarbon polyaromatig'!AE29&lt;'Data hydrocarbon polyaromatig'!AE$38, "ERROR", 'Data hydrocarbon polyaromatig'!AE29/1000), IF('Data hydrocarbon polyaromatig'!AE29="&lt;LOD",'Data hydrocarbon polyaromatig'!AE$38/1000, "ERROR")))</f>
        <v/>
      </c>
      <c r="AG29" s="24" t="str">
        <f>IF('Data hydrocarbon polyaromatig'!AF29="","",IF(ISNUMBER('Data hydrocarbon polyaromatig'!AF29)=TRUE, IF('Data hydrocarbon polyaromatig'!AF29&lt;'Data hydrocarbon polyaromatig'!AF$38, "ERROR", 'Data hydrocarbon polyaromatig'!AF29/1000), IF('Data hydrocarbon polyaromatig'!AF29="&lt;LOD",'Data hydrocarbon polyaromatig'!AF$38/1000, "ERROR")))</f>
        <v/>
      </c>
      <c r="AH29" s="24" t="str">
        <f>IF('Data hydrocarbon polyaromatig'!AG29="","",IF(ISNUMBER('Data hydrocarbon polyaromatig'!AG29)=TRUE, IF('Data hydrocarbon polyaromatig'!AG29&lt;'Data hydrocarbon polyaromatig'!AG$38, "ERROR", 'Data hydrocarbon polyaromatig'!AG29), IF('Data hydrocarbon polyaromatig'!AG29="&lt;LOD",'Data hydrocarbon polyaromatig'!AG$38, "ERROR")))</f>
        <v/>
      </c>
      <c r="AI29" s="400"/>
    </row>
    <row r="30" spans="7:35" ht="20.149999999999999" customHeight="1" x14ac:dyDescent="0.35">
      <c r="G30" s="396"/>
      <c r="H30" s="23" t="str">
        <f>IF('Data hydrocarbon polyaromatig'!H30="","",'Data hydrocarbon polyaromatig'!H30)</f>
        <v/>
      </c>
      <c r="I30" s="24" t="str">
        <f>IF('Data hydrocarbon polyaromatig'!I30="","",'Data hydrocarbon polyaromatig'!I30)</f>
        <v/>
      </c>
      <c r="J30" s="204" t="str">
        <f>IFERROR(IF(K30="","",(IF(VLOOKUP(K30,'Gwybodaeth Ymgeiswyr'!$K$8:$L$37,2,0)="y","y",""))),"Manual entry required")</f>
        <v/>
      </c>
      <c r="K30" s="37" t="str">
        <f>IF('Data hydrocarbon polyaromatig'!J30="","",'Data hydrocarbon polyaromatig'!J30)</f>
        <v/>
      </c>
      <c r="L30" s="23" t="str">
        <f>IF('Data hydrocarbon polyaromatig'!K30="","",IF(ISNUMBER('Data hydrocarbon polyaromatig'!K30)=TRUE, IF('Data hydrocarbon polyaromatig'!K30&lt;'Data hydrocarbon polyaromatig'!K$38, "ERROR", 'Data hydrocarbon polyaromatig'!K30/1000), IF('Data hydrocarbon polyaromatig'!K30="&lt;LOD",'Data hydrocarbon polyaromatig'!K$38/1000, "ERROR")))</f>
        <v/>
      </c>
      <c r="M30" s="141" t="str">
        <f>IF('Data hydrocarbon polyaromatig'!L30="","",IF(ISNUMBER('Data hydrocarbon polyaromatig'!L30)=TRUE, IF('Data hydrocarbon polyaromatig'!L30&lt;'Data hydrocarbon polyaromatig'!L$38, "ERROR", 'Data hydrocarbon polyaromatig'!L30/1000), IF('Data hydrocarbon polyaromatig'!L30="&lt;LOD",'Data hydrocarbon polyaromatig'!L$38/1000, "ERROR")))</f>
        <v/>
      </c>
      <c r="N30" s="141" t="str">
        <f>IF('Data hydrocarbon polyaromatig'!M30="","",IF(ISNUMBER('Data hydrocarbon polyaromatig'!M30)=TRUE, IF('Data hydrocarbon polyaromatig'!M30&lt;'Data hydrocarbon polyaromatig'!M$38, "ERROR", 'Data hydrocarbon polyaromatig'!M30/1000), IF('Data hydrocarbon polyaromatig'!M30="&lt;LOD",'Data hydrocarbon polyaromatig'!M$38/1000, "ERROR")))</f>
        <v/>
      </c>
      <c r="O30" s="141" t="str">
        <f>IF('Data hydrocarbon polyaromatig'!N30="","",IF(ISNUMBER('Data hydrocarbon polyaromatig'!N30)=TRUE, IF('Data hydrocarbon polyaromatig'!N30&lt;'Data hydrocarbon polyaromatig'!N$38, "ERROR", 'Data hydrocarbon polyaromatig'!N30/1000), IF('Data hydrocarbon polyaromatig'!N30="&lt;LOD",'Data hydrocarbon polyaromatig'!N$38/1000, "ERROR")))</f>
        <v/>
      </c>
      <c r="P30" s="141" t="str">
        <f>IF('Data hydrocarbon polyaromatig'!O30="","",IF(ISNUMBER('Data hydrocarbon polyaromatig'!O30)=TRUE, IF('Data hydrocarbon polyaromatig'!O30&lt;'Data hydrocarbon polyaromatig'!O$38, "ERROR", 'Data hydrocarbon polyaromatig'!O30/1000), IF('Data hydrocarbon polyaromatig'!O30="&lt;LOD",'Data hydrocarbon polyaromatig'!O$38/1000, "ERROR")))</f>
        <v/>
      </c>
      <c r="Q30" s="141" t="str">
        <f>IF('Data hydrocarbon polyaromatig'!P30="","",IF(ISNUMBER('Data hydrocarbon polyaromatig'!P30)=TRUE, IF('Data hydrocarbon polyaromatig'!P30&lt;'Data hydrocarbon polyaromatig'!P$38, "ERROR", 'Data hydrocarbon polyaromatig'!P30/1000), IF('Data hydrocarbon polyaromatig'!P30="&lt;LOD",'Data hydrocarbon polyaromatig'!P$38/1000, "ERROR")))</f>
        <v/>
      </c>
      <c r="R30" s="141" t="str">
        <f>IF('Data hydrocarbon polyaromatig'!Q30="","",IF(ISNUMBER('Data hydrocarbon polyaromatig'!Q30)=TRUE, IF('Data hydrocarbon polyaromatig'!Q30&lt;'Data hydrocarbon polyaromatig'!Q$38, "ERROR", 'Data hydrocarbon polyaromatig'!Q30/1000), IF('Data hydrocarbon polyaromatig'!Q30="&lt;LOD",'Data hydrocarbon polyaromatig'!Q$38/1000, "ERROR")))</f>
        <v/>
      </c>
      <c r="S30" s="141" t="str">
        <f>IF('Data hydrocarbon polyaromatig'!R30="","",IF(ISNUMBER('Data hydrocarbon polyaromatig'!R30)=TRUE, IF('Data hydrocarbon polyaromatig'!R30&lt;'Data hydrocarbon polyaromatig'!R$38, "ERROR", 'Data hydrocarbon polyaromatig'!R30/1000), IF('Data hydrocarbon polyaromatig'!R30="&lt;LOD",'Data hydrocarbon polyaromatig'!R$38/1000, "ERROR")))</f>
        <v/>
      </c>
      <c r="T30" s="141" t="str">
        <f>IF('Data hydrocarbon polyaromatig'!S30="","",IF(ISNUMBER('Data hydrocarbon polyaromatig'!S30)=TRUE, IF('Data hydrocarbon polyaromatig'!S30&lt;'Data hydrocarbon polyaromatig'!S$38, "ERROR", 'Data hydrocarbon polyaromatig'!S30/1000), IF('Data hydrocarbon polyaromatig'!S30="&lt;LOD",'Data hydrocarbon polyaromatig'!S$38/1000, "ERROR")))</f>
        <v/>
      </c>
      <c r="U30" s="141" t="str">
        <f>IF('Data hydrocarbon polyaromatig'!T30="","",IF(ISNUMBER('Data hydrocarbon polyaromatig'!T30)=TRUE, IF('Data hydrocarbon polyaromatig'!T30&lt;'Data hydrocarbon polyaromatig'!T$38, "ERROR", 'Data hydrocarbon polyaromatig'!T30/1000), IF('Data hydrocarbon polyaromatig'!T30="&lt;LOD",'Data hydrocarbon polyaromatig'!T$38/1000, "ERROR")))</f>
        <v/>
      </c>
      <c r="V30" s="141" t="str">
        <f>IF('Data hydrocarbon polyaromatig'!U30="","",IF(ISNUMBER('Data hydrocarbon polyaromatig'!U30)=TRUE, IF('Data hydrocarbon polyaromatig'!U30&lt;'Data hydrocarbon polyaromatig'!U$38, "ERROR", 'Data hydrocarbon polyaromatig'!U30/1000), IF('Data hydrocarbon polyaromatig'!U30="&lt;LOD",'Data hydrocarbon polyaromatig'!U$38/1000, "ERROR")))</f>
        <v/>
      </c>
      <c r="W30" s="141" t="str">
        <f>IF('Data hydrocarbon polyaromatig'!V30="","",IF(ISNUMBER('Data hydrocarbon polyaromatig'!V30)=TRUE, IF('Data hydrocarbon polyaromatig'!V30&lt;'Data hydrocarbon polyaromatig'!V$38, "ERROR", 'Data hydrocarbon polyaromatig'!V30/1000), IF('Data hydrocarbon polyaromatig'!V30="&lt;LOD",'Data hydrocarbon polyaromatig'!V$38/1000, "ERROR")))</f>
        <v/>
      </c>
      <c r="X30" s="141" t="str">
        <f>IF('Data hydrocarbon polyaromatig'!W30="","",IF(ISNUMBER('Data hydrocarbon polyaromatig'!W30)=TRUE, IF('Data hydrocarbon polyaromatig'!W30&lt;'Data hydrocarbon polyaromatig'!W$38, "ERROR", 'Data hydrocarbon polyaromatig'!W30/1000), IF('Data hydrocarbon polyaromatig'!W30="&lt;LOD",'Data hydrocarbon polyaromatig'!W$38/1000, "ERROR")))</f>
        <v/>
      </c>
      <c r="Y30" s="24" t="str">
        <f>IF('Data hydrocarbon polyaromatig'!X30="","",IF(ISNUMBER('Data hydrocarbon polyaromatig'!X30)=TRUE, IF('Data hydrocarbon polyaromatig'!X30&lt;'Data hydrocarbon polyaromatig'!X$38, "ERROR", 'Data hydrocarbon polyaromatig'!X30/1000), IF('Data hydrocarbon polyaromatig'!X30="&lt;LOD",'Data hydrocarbon polyaromatig'!X$38/1000, "ERROR")))</f>
        <v/>
      </c>
      <c r="Z30" s="24" t="str">
        <f>IF('Data hydrocarbon polyaromatig'!Y30="","",IF(ISNUMBER('Data hydrocarbon polyaromatig'!Y30)=TRUE, IF('Data hydrocarbon polyaromatig'!Y30&lt;'Data hydrocarbon polyaromatig'!Y$38, "ERROR", 'Data hydrocarbon polyaromatig'!Y30/1000), IF('Data hydrocarbon polyaromatig'!Y30="&lt;LOD",'Data hydrocarbon polyaromatig'!Y$38/1000, "ERROR")))</f>
        <v/>
      </c>
      <c r="AA30" s="24" t="str">
        <f>IF('Data hydrocarbon polyaromatig'!Z30="","",IF(ISNUMBER('Data hydrocarbon polyaromatig'!Z30)=TRUE, IF('Data hydrocarbon polyaromatig'!Z30&lt;'Data hydrocarbon polyaromatig'!Z$38, "ERROR", 'Data hydrocarbon polyaromatig'!Z30/1000), IF('Data hydrocarbon polyaromatig'!Z30="&lt;LOD",'Data hydrocarbon polyaromatig'!Z$38/1000, "ERROR")))</f>
        <v/>
      </c>
      <c r="AB30" s="24" t="str">
        <f>IF('Data hydrocarbon polyaromatig'!AA30="","",IF(ISNUMBER('Data hydrocarbon polyaromatig'!AA30)=TRUE, IF('Data hydrocarbon polyaromatig'!AA30&lt;'Data hydrocarbon polyaromatig'!AA$38, "ERROR", 'Data hydrocarbon polyaromatig'!AA30/1000), IF('Data hydrocarbon polyaromatig'!AA30="&lt;LOD",'Data hydrocarbon polyaromatig'!AA$38/1000, "ERROR")))</f>
        <v/>
      </c>
      <c r="AC30" s="24" t="str">
        <f>IF('Data hydrocarbon polyaromatig'!AB30="","",IF(ISNUMBER('Data hydrocarbon polyaromatig'!AB30)=TRUE, IF('Data hydrocarbon polyaromatig'!AB30&lt;'Data hydrocarbon polyaromatig'!AB$38, "ERROR", 'Data hydrocarbon polyaromatig'!AB30/1000), IF('Data hydrocarbon polyaromatig'!AB30="&lt;LOD",'Data hydrocarbon polyaromatig'!AB$38/1000, "ERROR")))</f>
        <v/>
      </c>
      <c r="AD30" s="24" t="str">
        <f>IF('Data hydrocarbon polyaromatig'!AC30="","",IF(ISNUMBER('Data hydrocarbon polyaromatig'!AC30)=TRUE, IF('Data hydrocarbon polyaromatig'!AC30&lt;'Data hydrocarbon polyaromatig'!AC$38, "ERROR", 'Data hydrocarbon polyaromatig'!AC30/1000), IF('Data hydrocarbon polyaromatig'!AC30="&lt;LOD",'Data hydrocarbon polyaromatig'!AC$38/1000, "ERROR")))</f>
        <v/>
      </c>
      <c r="AE30" s="24" t="str">
        <f>IF('Data hydrocarbon polyaromatig'!AD30="","",IF(ISNUMBER('Data hydrocarbon polyaromatig'!AD30)=TRUE, IF('Data hydrocarbon polyaromatig'!AD30&lt;'Data hydrocarbon polyaromatig'!AD$38, "ERROR", 'Data hydrocarbon polyaromatig'!AD30/1000), IF('Data hydrocarbon polyaromatig'!AD30="&lt;LOD",'Data hydrocarbon polyaromatig'!AD$38/1000, "ERROR")))</f>
        <v/>
      </c>
      <c r="AF30" s="24" t="str">
        <f>IF('Data hydrocarbon polyaromatig'!AE30="","",IF(ISNUMBER('Data hydrocarbon polyaromatig'!AE30)=TRUE, IF('Data hydrocarbon polyaromatig'!AE30&lt;'Data hydrocarbon polyaromatig'!AE$38, "ERROR", 'Data hydrocarbon polyaromatig'!AE30/1000), IF('Data hydrocarbon polyaromatig'!AE30="&lt;LOD",'Data hydrocarbon polyaromatig'!AE$38/1000, "ERROR")))</f>
        <v/>
      </c>
      <c r="AG30" s="24" t="str">
        <f>IF('Data hydrocarbon polyaromatig'!AF30="","",IF(ISNUMBER('Data hydrocarbon polyaromatig'!AF30)=TRUE, IF('Data hydrocarbon polyaromatig'!AF30&lt;'Data hydrocarbon polyaromatig'!AF$38, "ERROR", 'Data hydrocarbon polyaromatig'!AF30/1000), IF('Data hydrocarbon polyaromatig'!AF30="&lt;LOD",'Data hydrocarbon polyaromatig'!AF$38/1000, "ERROR")))</f>
        <v/>
      </c>
      <c r="AH30" s="24" t="str">
        <f>IF('Data hydrocarbon polyaromatig'!AG30="","",IF(ISNUMBER('Data hydrocarbon polyaromatig'!AG30)=TRUE, IF('Data hydrocarbon polyaromatig'!AG30&lt;'Data hydrocarbon polyaromatig'!AG$38, "ERROR", 'Data hydrocarbon polyaromatig'!AG30), IF('Data hydrocarbon polyaromatig'!AG30="&lt;LOD",'Data hydrocarbon polyaromatig'!AG$38, "ERROR")))</f>
        <v/>
      </c>
      <c r="AI30" s="400"/>
    </row>
    <row r="31" spans="7:35" ht="20.149999999999999" customHeight="1" x14ac:dyDescent="0.35">
      <c r="G31" s="396"/>
      <c r="H31" s="23" t="str">
        <f>IF('Data hydrocarbon polyaromatig'!H31="","",'Data hydrocarbon polyaromatig'!H31)</f>
        <v/>
      </c>
      <c r="I31" s="24" t="str">
        <f>IF('Data hydrocarbon polyaromatig'!I31="","",'Data hydrocarbon polyaromatig'!I31)</f>
        <v/>
      </c>
      <c r="J31" s="204" t="str">
        <f>IFERROR(IF(K31="","",(IF(VLOOKUP(K31,'Gwybodaeth Ymgeiswyr'!$K$8:$L$37,2,0)="y","y",""))),"Manual entry required")</f>
        <v/>
      </c>
      <c r="K31" s="37" t="str">
        <f>IF('Data hydrocarbon polyaromatig'!J31="","",'Data hydrocarbon polyaromatig'!J31)</f>
        <v/>
      </c>
      <c r="L31" s="23" t="str">
        <f>IF('Data hydrocarbon polyaromatig'!K31="","",IF(ISNUMBER('Data hydrocarbon polyaromatig'!K31)=TRUE, IF('Data hydrocarbon polyaromatig'!K31&lt;'Data hydrocarbon polyaromatig'!K$38, "ERROR", 'Data hydrocarbon polyaromatig'!K31/1000), IF('Data hydrocarbon polyaromatig'!K31="&lt;LOD",'Data hydrocarbon polyaromatig'!K$38/1000, "ERROR")))</f>
        <v/>
      </c>
      <c r="M31" s="141" t="str">
        <f>IF('Data hydrocarbon polyaromatig'!L31="","",IF(ISNUMBER('Data hydrocarbon polyaromatig'!L31)=TRUE, IF('Data hydrocarbon polyaromatig'!L31&lt;'Data hydrocarbon polyaromatig'!L$38, "ERROR", 'Data hydrocarbon polyaromatig'!L31/1000), IF('Data hydrocarbon polyaromatig'!L31="&lt;LOD",'Data hydrocarbon polyaromatig'!L$38/1000, "ERROR")))</f>
        <v/>
      </c>
      <c r="N31" s="141" t="str">
        <f>IF('Data hydrocarbon polyaromatig'!M31="","",IF(ISNUMBER('Data hydrocarbon polyaromatig'!M31)=TRUE, IF('Data hydrocarbon polyaromatig'!M31&lt;'Data hydrocarbon polyaromatig'!M$38, "ERROR", 'Data hydrocarbon polyaromatig'!M31/1000), IF('Data hydrocarbon polyaromatig'!M31="&lt;LOD",'Data hydrocarbon polyaromatig'!M$38/1000, "ERROR")))</f>
        <v/>
      </c>
      <c r="O31" s="141" t="str">
        <f>IF('Data hydrocarbon polyaromatig'!N31="","",IF(ISNUMBER('Data hydrocarbon polyaromatig'!N31)=TRUE, IF('Data hydrocarbon polyaromatig'!N31&lt;'Data hydrocarbon polyaromatig'!N$38, "ERROR", 'Data hydrocarbon polyaromatig'!N31/1000), IF('Data hydrocarbon polyaromatig'!N31="&lt;LOD",'Data hydrocarbon polyaromatig'!N$38/1000, "ERROR")))</f>
        <v/>
      </c>
      <c r="P31" s="141" t="str">
        <f>IF('Data hydrocarbon polyaromatig'!O31="","",IF(ISNUMBER('Data hydrocarbon polyaromatig'!O31)=TRUE, IF('Data hydrocarbon polyaromatig'!O31&lt;'Data hydrocarbon polyaromatig'!O$38, "ERROR", 'Data hydrocarbon polyaromatig'!O31/1000), IF('Data hydrocarbon polyaromatig'!O31="&lt;LOD",'Data hydrocarbon polyaromatig'!O$38/1000, "ERROR")))</f>
        <v/>
      </c>
      <c r="Q31" s="141" t="str">
        <f>IF('Data hydrocarbon polyaromatig'!P31="","",IF(ISNUMBER('Data hydrocarbon polyaromatig'!P31)=TRUE, IF('Data hydrocarbon polyaromatig'!P31&lt;'Data hydrocarbon polyaromatig'!P$38, "ERROR", 'Data hydrocarbon polyaromatig'!P31/1000), IF('Data hydrocarbon polyaromatig'!P31="&lt;LOD",'Data hydrocarbon polyaromatig'!P$38/1000, "ERROR")))</f>
        <v/>
      </c>
      <c r="R31" s="141" t="str">
        <f>IF('Data hydrocarbon polyaromatig'!Q31="","",IF(ISNUMBER('Data hydrocarbon polyaromatig'!Q31)=TRUE, IF('Data hydrocarbon polyaromatig'!Q31&lt;'Data hydrocarbon polyaromatig'!Q$38, "ERROR", 'Data hydrocarbon polyaromatig'!Q31/1000), IF('Data hydrocarbon polyaromatig'!Q31="&lt;LOD",'Data hydrocarbon polyaromatig'!Q$38/1000, "ERROR")))</f>
        <v/>
      </c>
      <c r="S31" s="141" t="str">
        <f>IF('Data hydrocarbon polyaromatig'!R31="","",IF(ISNUMBER('Data hydrocarbon polyaromatig'!R31)=TRUE, IF('Data hydrocarbon polyaromatig'!R31&lt;'Data hydrocarbon polyaromatig'!R$38, "ERROR", 'Data hydrocarbon polyaromatig'!R31/1000), IF('Data hydrocarbon polyaromatig'!R31="&lt;LOD",'Data hydrocarbon polyaromatig'!R$38/1000, "ERROR")))</f>
        <v/>
      </c>
      <c r="T31" s="141" t="str">
        <f>IF('Data hydrocarbon polyaromatig'!S31="","",IF(ISNUMBER('Data hydrocarbon polyaromatig'!S31)=TRUE, IF('Data hydrocarbon polyaromatig'!S31&lt;'Data hydrocarbon polyaromatig'!S$38, "ERROR", 'Data hydrocarbon polyaromatig'!S31/1000), IF('Data hydrocarbon polyaromatig'!S31="&lt;LOD",'Data hydrocarbon polyaromatig'!S$38/1000, "ERROR")))</f>
        <v/>
      </c>
      <c r="U31" s="141" t="str">
        <f>IF('Data hydrocarbon polyaromatig'!T31="","",IF(ISNUMBER('Data hydrocarbon polyaromatig'!T31)=TRUE, IF('Data hydrocarbon polyaromatig'!T31&lt;'Data hydrocarbon polyaromatig'!T$38, "ERROR", 'Data hydrocarbon polyaromatig'!T31/1000), IF('Data hydrocarbon polyaromatig'!T31="&lt;LOD",'Data hydrocarbon polyaromatig'!T$38/1000, "ERROR")))</f>
        <v/>
      </c>
      <c r="V31" s="141" t="str">
        <f>IF('Data hydrocarbon polyaromatig'!U31="","",IF(ISNUMBER('Data hydrocarbon polyaromatig'!U31)=TRUE, IF('Data hydrocarbon polyaromatig'!U31&lt;'Data hydrocarbon polyaromatig'!U$38, "ERROR", 'Data hydrocarbon polyaromatig'!U31/1000), IF('Data hydrocarbon polyaromatig'!U31="&lt;LOD",'Data hydrocarbon polyaromatig'!U$38/1000, "ERROR")))</f>
        <v/>
      </c>
      <c r="W31" s="141" t="str">
        <f>IF('Data hydrocarbon polyaromatig'!V31="","",IF(ISNUMBER('Data hydrocarbon polyaromatig'!V31)=TRUE, IF('Data hydrocarbon polyaromatig'!V31&lt;'Data hydrocarbon polyaromatig'!V$38, "ERROR", 'Data hydrocarbon polyaromatig'!V31/1000), IF('Data hydrocarbon polyaromatig'!V31="&lt;LOD",'Data hydrocarbon polyaromatig'!V$38/1000, "ERROR")))</f>
        <v/>
      </c>
      <c r="X31" s="141" t="str">
        <f>IF('Data hydrocarbon polyaromatig'!W31="","",IF(ISNUMBER('Data hydrocarbon polyaromatig'!W31)=TRUE, IF('Data hydrocarbon polyaromatig'!W31&lt;'Data hydrocarbon polyaromatig'!W$38, "ERROR", 'Data hydrocarbon polyaromatig'!W31/1000), IF('Data hydrocarbon polyaromatig'!W31="&lt;LOD",'Data hydrocarbon polyaromatig'!W$38/1000, "ERROR")))</f>
        <v/>
      </c>
      <c r="Y31" s="24" t="str">
        <f>IF('Data hydrocarbon polyaromatig'!X31="","",IF(ISNUMBER('Data hydrocarbon polyaromatig'!X31)=TRUE, IF('Data hydrocarbon polyaromatig'!X31&lt;'Data hydrocarbon polyaromatig'!X$38, "ERROR", 'Data hydrocarbon polyaromatig'!X31/1000), IF('Data hydrocarbon polyaromatig'!X31="&lt;LOD",'Data hydrocarbon polyaromatig'!X$38/1000, "ERROR")))</f>
        <v/>
      </c>
      <c r="Z31" s="24" t="str">
        <f>IF('Data hydrocarbon polyaromatig'!Y31="","",IF(ISNUMBER('Data hydrocarbon polyaromatig'!Y31)=TRUE, IF('Data hydrocarbon polyaromatig'!Y31&lt;'Data hydrocarbon polyaromatig'!Y$38, "ERROR", 'Data hydrocarbon polyaromatig'!Y31/1000), IF('Data hydrocarbon polyaromatig'!Y31="&lt;LOD",'Data hydrocarbon polyaromatig'!Y$38/1000, "ERROR")))</f>
        <v/>
      </c>
      <c r="AA31" s="24" t="str">
        <f>IF('Data hydrocarbon polyaromatig'!Z31="","",IF(ISNUMBER('Data hydrocarbon polyaromatig'!Z31)=TRUE, IF('Data hydrocarbon polyaromatig'!Z31&lt;'Data hydrocarbon polyaromatig'!Z$38, "ERROR", 'Data hydrocarbon polyaromatig'!Z31/1000), IF('Data hydrocarbon polyaromatig'!Z31="&lt;LOD",'Data hydrocarbon polyaromatig'!Z$38/1000, "ERROR")))</f>
        <v/>
      </c>
      <c r="AB31" s="24" t="str">
        <f>IF('Data hydrocarbon polyaromatig'!AA31="","",IF(ISNUMBER('Data hydrocarbon polyaromatig'!AA31)=TRUE, IF('Data hydrocarbon polyaromatig'!AA31&lt;'Data hydrocarbon polyaromatig'!AA$38, "ERROR", 'Data hydrocarbon polyaromatig'!AA31/1000), IF('Data hydrocarbon polyaromatig'!AA31="&lt;LOD",'Data hydrocarbon polyaromatig'!AA$38/1000, "ERROR")))</f>
        <v/>
      </c>
      <c r="AC31" s="24" t="str">
        <f>IF('Data hydrocarbon polyaromatig'!AB31="","",IF(ISNUMBER('Data hydrocarbon polyaromatig'!AB31)=TRUE, IF('Data hydrocarbon polyaromatig'!AB31&lt;'Data hydrocarbon polyaromatig'!AB$38, "ERROR", 'Data hydrocarbon polyaromatig'!AB31/1000), IF('Data hydrocarbon polyaromatig'!AB31="&lt;LOD",'Data hydrocarbon polyaromatig'!AB$38/1000, "ERROR")))</f>
        <v/>
      </c>
      <c r="AD31" s="24" t="str">
        <f>IF('Data hydrocarbon polyaromatig'!AC31="","",IF(ISNUMBER('Data hydrocarbon polyaromatig'!AC31)=TRUE, IF('Data hydrocarbon polyaromatig'!AC31&lt;'Data hydrocarbon polyaromatig'!AC$38, "ERROR", 'Data hydrocarbon polyaromatig'!AC31/1000), IF('Data hydrocarbon polyaromatig'!AC31="&lt;LOD",'Data hydrocarbon polyaromatig'!AC$38/1000, "ERROR")))</f>
        <v/>
      </c>
      <c r="AE31" s="24" t="str">
        <f>IF('Data hydrocarbon polyaromatig'!AD31="","",IF(ISNUMBER('Data hydrocarbon polyaromatig'!AD31)=TRUE, IF('Data hydrocarbon polyaromatig'!AD31&lt;'Data hydrocarbon polyaromatig'!AD$38, "ERROR", 'Data hydrocarbon polyaromatig'!AD31/1000), IF('Data hydrocarbon polyaromatig'!AD31="&lt;LOD",'Data hydrocarbon polyaromatig'!AD$38/1000, "ERROR")))</f>
        <v/>
      </c>
      <c r="AF31" s="24" t="str">
        <f>IF('Data hydrocarbon polyaromatig'!AE31="","",IF(ISNUMBER('Data hydrocarbon polyaromatig'!AE31)=TRUE, IF('Data hydrocarbon polyaromatig'!AE31&lt;'Data hydrocarbon polyaromatig'!AE$38, "ERROR", 'Data hydrocarbon polyaromatig'!AE31/1000), IF('Data hydrocarbon polyaromatig'!AE31="&lt;LOD",'Data hydrocarbon polyaromatig'!AE$38/1000, "ERROR")))</f>
        <v/>
      </c>
      <c r="AG31" s="24" t="str">
        <f>IF('Data hydrocarbon polyaromatig'!AF31="","",IF(ISNUMBER('Data hydrocarbon polyaromatig'!AF31)=TRUE, IF('Data hydrocarbon polyaromatig'!AF31&lt;'Data hydrocarbon polyaromatig'!AF$38, "ERROR", 'Data hydrocarbon polyaromatig'!AF31/1000), IF('Data hydrocarbon polyaromatig'!AF31="&lt;LOD",'Data hydrocarbon polyaromatig'!AF$38/1000, "ERROR")))</f>
        <v/>
      </c>
      <c r="AH31" s="24" t="str">
        <f>IF('Data hydrocarbon polyaromatig'!AG31="","",IF(ISNUMBER('Data hydrocarbon polyaromatig'!AG31)=TRUE, IF('Data hydrocarbon polyaromatig'!AG31&lt;'Data hydrocarbon polyaromatig'!AG$38, "ERROR", 'Data hydrocarbon polyaromatig'!AG31), IF('Data hydrocarbon polyaromatig'!AG31="&lt;LOD",'Data hydrocarbon polyaromatig'!AG$38, "ERROR")))</f>
        <v/>
      </c>
      <c r="AI31" s="400"/>
    </row>
    <row r="32" spans="7:35" ht="20.149999999999999" customHeight="1" x14ac:dyDescent="0.35">
      <c r="G32" s="396"/>
      <c r="H32" s="23" t="str">
        <f>IF('Data hydrocarbon polyaromatig'!H32="","",'Data hydrocarbon polyaromatig'!H32)</f>
        <v/>
      </c>
      <c r="I32" s="24" t="str">
        <f>IF('Data hydrocarbon polyaromatig'!I32="","",'Data hydrocarbon polyaromatig'!I32)</f>
        <v/>
      </c>
      <c r="J32" s="204" t="str">
        <f>IFERROR(IF(K32="","",(IF(VLOOKUP(K32,'Gwybodaeth Ymgeiswyr'!$K$8:$L$37,2,0)="y","y",""))),"Manual entry required")</f>
        <v/>
      </c>
      <c r="K32" s="37" t="str">
        <f>IF('Data hydrocarbon polyaromatig'!J32="","",'Data hydrocarbon polyaromatig'!J32)</f>
        <v/>
      </c>
      <c r="L32" s="23" t="str">
        <f>IF('Data hydrocarbon polyaromatig'!K32="","",IF(ISNUMBER('Data hydrocarbon polyaromatig'!K32)=TRUE, IF('Data hydrocarbon polyaromatig'!K32&lt;'Data hydrocarbon polyaromatig'!K$38, "ERROR", 'Data hydrocarbon polyaromatig'!K32/1000), IF('Data hydrocarbon polyaromatig'!K32="&lt;LOD",'Data hydrocarbon polyaromatig'!K$38/1000, "ERROR")))</f>
        <v/>
      </c>
      <c r="M32" s="141" t="str">
        <f>IF('Data hydrocarbon polyaromatig'!L32="","",IF(ISNUMBER('Data hydrocarbon polyaromatig'!L32)=TRUE, IF('Data hydrocarbon polyaromatig'!L32&lt;'Data hydrocarbon polyaromatig'!L$38, "ERROR", 'Data hydrocarbon polyaromatig'!L32/1000), IF('Data hydrocarbon polyaromatig'!L32="&lt;LOD",'Data hydrocarbon polyaromatig'!L$38/1000, "ERROR")))</f>
        <v/>
      </c>
      <c r="N32" s="141" t="str">
        <f>IF('Data hydrocarbon polyaromatig'!M32="","",IF(ISNUMBER('Data hydrocarbon polyaromatig'!M32)=TRUE, IF('Data hydrocarbon polyaromatig'!M32&lt;'Data hydrocarbon polyaromatig'!M$38, "ERROR", 'Data hydrocarbon polyaromatig'!M32/1000), IF('Data hydrocarbon polyaromatig'!M32="&lt;LOD",'Data hydrocarbon polyaromatig'!M$38/1000, "ERROR")))</f>
        <v/>
      </c>
      <c r="O32" s="141" t="str">
        <f>IF('Data hydrocarbon polyaromatig'!N32="","",IF(ISNUMBER('Data hydrocarbon polyaromatig'!N32)=TRUE, IF('Data hydrocarbon polyaromatig'!N32&lt;'Data hydrocarbon polyaromatig'!N$38, "ERROR", 'Data hydrocarbon polyaromatig'!N32/1000), IF('Data hydrocarbon polyaromatig'!N32="&lt;LOD",'Data hydrocarbon polyaromatig'!N$38/1000, "ERROR")))</f>
        <v/>
      </c>
      <c r="P32" s="141" t="str">
        <f>IF('Data hydrocarbon polyaromatig'!O32="","",IF(ISNUMBER('Data hydrocarbon polyaromatig'!O32)=TRUE, IF('Data hydrocarbon polyaromatig'!O32&lt;'Data hydrocarbon polyaromatig'!O$38, "ERROR", 'Data hydrocarbon polyaromatig'!O32/1000), IF('Data hydrocarbon polyaromatig'!O32="&lt;LOD",'Data hydrocarbon polyaromatig'!O$38/1000, "ERROR")))</f>
        <v/>
      </c>
      <c r="Q32" s="141" t="str">
        <f>IF('Data hydrocarbon polyaromatig'!P32="","",IF(ISNUMBER('Data hydrocarbon polyaromatig'!P32)=TRUE, IF('Data hydrocarbon polyaromatig'!P32&lt;'Data hydrocarbon polyaromatig'!P$38, "ERROR", 'Data hydrocarbon polyaromatig'!P32/1000), IF('Data hydrocarbon polyaromatig'!P32="&lt;LOD",'Data hydrocarbon polyaromatig'!P$38/1000, "ERROR")))</f>
        <v/>
      </c>
      <c r="R32" s="141" t="str">
        <f>IF('Data hydrocarbon polyaromatig'!Q32="","",IF(ISNUMBER('Data hydrocarbon polyaromatig'!Q32)=TRUE, IF('Data hydrocarbon polyaromatig'!Q32&lt;'Data hydrocarbon polyaromatig'!Q$38, "ERROR", 'Data hydrocarbon polyaromatig'!Q32/1000), IF('Data hydrocarbon polyaromatig'!Q32="&lt;LOD",'Data hydrocarbon polyaromatig'!Q$38/1000, "ERROR")))</f>
        <v/>
      </c>
      <c r="S32" s="141" t="str">
        <f>IF('Data hydrocarbon polyaromatig'!R32="","",IF(ISNUMBER('Data hydrocarbon polyaromatig'!R32)=TRUE, IF('Data hydrocarbon polyaromatig'!R32&lt;'Data hydrocarbon polyaromatig'!R$38, "ERROR", 'Data hydrocarbon polyaromatig'!R32/1000), IF('Data hydrocarbon polyaromatig'!R32="&lt;LOD",'Data hydrocarbon polyaromatig'!R$38/1000, "ERROR")))</f>
        <v/>
      </c>
      <c r="T32" s="141" t="str">
        <f>IF('Data hydrocarbon polyaromatig'!S32="","",IF(ISNUMBER('Data hydrocarbon polyaromatig'!S32)=TRUE, IF('Data hydrocarbon polyaromatig'!S32&lt;'Data hydrocarbon polyaromatig'!S$38, "ERROR", 'Data hydrocarbon polyaromatig'!S32/1000), IF('Data hydrocarbon polyaromatig'!S32="&lt;LOD",'Data hydrocarbon polyaromatig'!S$38/1000, "ERROR")))</f>
        <v/>
      </c>
      <c r="U32" s="141" t="str">
        <f>IF('Data hydrocarbon polyaromatig'!T32="","",IF(ISNUMBER('Data hydrocarbon polyaromatig'!T32)=TRUE, IF('Data hydrocarbon polyaromatig'!T32&lt;'Data hydrocarbon polyaromatig'!T$38, "ERROR", 'Data hydrocarbon polyaromatig'!T32/1000), IF('Data hydrocarbon polyaromatig'!T32="&lt;LOD",'Data hydrocarbon polyaromatig'!T$38/1000, "ERROR")))</f>
        <v/>
      </c>
      <c r="V32" s="141" t="str">
        <f>IF('Data hydrocarbon polyaromatig'!U32="","",IF(ISNUMBER('Data hydrocarbon polyaromatig'!U32)=TRUE, IF('Data hydrocarbon polyaromatig'!U32&lt;'Data hydrocarbon polyaromatig'!U$38, "ERROR", 'Data hydrocarbon polyaromatig'!U32/1000), IF('Data hydrocarbon polyaromatig'!U32="&lt;LOD",'Data hydrocarbon polyaromatig'!U$38/1000, "ERROR")))</f>
        <v/>
      </c>
      <c r="W32" s="141" t="str">
        <f>IF('Data hydrocarbon polyaromatig'!V32="","",IF(ISNUMBER('Data hydrocarbon polyaromatig'!V32)=TRUE, IF('Data hydrocarbon polyaromatig'!V32&lt;'Data hydrocarbon polyaromatig'!V$38, "ERROR", 'Data hydrocarbon polyaromatig'!V32/1000), IF('Data hydrocarbon polyaromatig'!V32="&lt;LOD",'Data hydrocarbon polyaromatig'!V$38/1000, "ERROR")))</f>
        <v/>
      </c>
      <c r="X32" s="141" t="str">
        <f>IF('Data hydrocarbon polyaromatig'!W32="","",IF(ISNUMBER('Data hydrocarbon polyaromatig'!W32)=TRUE, IF('Data hydrocarbon polyaromatig'!W32&lt;'Data hydrocarbon polyaromatig'!W$38, "ERROR", 'Data hydrocarbon polyaromatig'!W32/1000), IF('Data hydrocarbon polyaromatig'!W32="&lt;LOD",'Data hydrocarbon polyaromatig'!W$38/1000, "ERROR")))</f>
        <v/>
      </c>
      <c r="Y32" s="24" t="str">
        <f>IF('Data hydrocarbon polyaromatig'!X32="","",IF(ISNUMBER('Data hydrocarbon polyaromatig'!X32)=TRUE, IF('Data hydrocarbon polyaromatig'!X32&lt;'Data hydrocarbon polyaromatig'!X$38, "ERROR", 'Data hydrocarbon polyaromatig'!X32/1000), IF('Data hydrocarbon polyaromatig'!X32="&lt;LOD",'Data hydrocarbon polyaromatig'!X$38/1000, "ERROR")))</f>
        <v/>
      </c>
      <c r="Z32" s="24" t="str">
        <f>IF('Data hydrocarbon polyaromatig'!Y32="","",IF(ISNUMBER('Data hydrocarbon polyaromatig'!Y32)=TRUE, IF('Data hydrocarbon polyaromatig'!Y32&lt;'Data hydrocarbon polyaromatig'!Y$38, "ERROR", 'Data hydrocarbon polyaromatig'!Y32/1000), IF('Data hydrocarbon polyaromatig'!Y32="&lt;LOD",'Data hydrocarbon polyaromatig'!Y$38/1000, "ERROR")))</f>
        <v/>
      </c>
      <c r="AA32" s="24" t="str">
        <f>IF('Data hydrocarbon polyaromatig'!Z32="","",IF(ISNUMBER('Data hydrocarbon polyaromatig'!Z32)=TRUE, IF('Data hydrocarbon polyaromatig'!Z32&lt;'Data hydrocarbon polyaromatig'!Z$38, "ERROR", 'Data hydrocarbon polyaromatig'!Z32/1000), IF('Data hydrocarbon polyaromatig'!Z32="&lt;LOD",'Data hydrocarbon polyaromatig'!Z$38/1000, "ERROR")))</f>
        <v/>
      </c>
      <c r="AB32" s="24" t="str">
        <f>IF('Data hydrocarbon polyaromatig'!AA32="","",IF(ISNUMBER('Data hydrocarbon polyaromatig'!AA32)=TRUE, IF('Data hydrocarbon polyaromatig'!AA32&lt;'Data hydrocarbon polyaromatig'!AA$38, "ERROR", 'Data hydrocarbon polyaromatig'!AA32/1000), IF('Data hydrocarbon polyaromatig'!AA32="&lt;LOD",'Data hydrocarbon polyaromatig'!AA$38/1000, "ERROR")))</f>
        <v/>
      </c>
      <c r="AC32" s="24" t="str">
        <f>IF('Data hydrocarbon polyaromatig'!AB32="","",IF(ISNUMBER('Data hydrocarbon polyaromatig'!AB32)=TRUE, IF('Data hydrocarbon polyaromatig'!AB32&lt;'Data hydrocarbon polyaromatig'!AB$38, "ERROR", 'Data hydrocarbon polyaromatig'!AB32/1000), IF('Data hydrocarbon polyaromatig'!AB32="&lt;LOD",'Data hydrocarbon polyaromatig'!AB$38/1000, "ERROR")))</f>
        <v/>
      </c>
      <c r="AD32" s="24" t="str">
        <f>IF('Data hydrocarbon polyaromatig'!AC32="","",IF(ISNUMBER('Data hydrocarbon polyaromatig'!AC32)=TRUE, IF('Data hydrocarbon polyaromatig'!AC32&lt;'Data hydrocarbon polyaromatig'!AC$38, "ERROR", 'Data hydrocarbon polyaromatig'!AC32/1000), IF('Data hydrocarbon polyaromatig'!AC32="&lt;LOD",'Data hydrocarbon polyaromatig'!AC$38/1000, "ERROR")))</f>
        <v/>
      </c>
      <c r="AE32" s="24" t="str">
        <f>IF('Data hydrocarbon polyaromatig'!AD32="","",IF(ISNUMBER('Data hydrocarbon polyaromatig'!AD32)=TRUE, IF('Data hydrocarbon polyaromatig'!AD32&lt;'Data hydrocarbon polyaromatig'!AD$38, "ERROR", 'Data hydrocarbon polyaromatig'!AD32/1000), IF('Data hydrocarbon polyaromatig'!AD32="&lt;LOD",'Data hydrocarbon polyaromatig'!AD$38/1000, "ERROR")))</f>
        <v/>
      </c>
      <c r="AF32" s="24" t="str">
        <f>IF('Data hydrocarbon polyaromatig'!AE32="","",IF(ISNUMBER('Data hydrocarbon polyaromatig'!AE32)=TRUE, IF('Data hydrocarbon polyaromatig'!AE32&lt;'Data hydrocarbon polyaromatig'!AE$38, "ERROR", 'Data hydrocarbon polyaromatig'!AE32/1000), IF('Data hydrocarbon polyaromatig'!AE32="&lt;LOD",'Data hydrocarbon polyaromatig'!AE$38/1000, "ERROR")))</f>
        <v/>
      </c>
      <c r="AG32" s="24" t="str">
        <f>IF('Data hydrocarbon polyaromatig'!AF32="","",IF(ISNUMBER('Data hydrocarbon polyaromatig'!AF32)=TRUE, IF('Data hydrocarbon polyaromatig'!AF32&lt;'Data hydrocarbon polyaromatig'!AF$38, "ERROR", 'Data hydrocarbon polyaromatig'!AF32/1000), IF('Data hydrocarbon polyaromatig'!AF32="&lt;LOD",'Data hydrocarbon polyaromatig'!AF$38/1000, "ERROR")))</f>
        <v/>
      </c>
      <c r="AH32" s="24" t="str">
        <f>IF('Data hydrocarbon polyaromatig'!AG32="","",IF(ISNUMBER('Data hydrocarbon polyaromatig'!AG32)=TRUE, IF('Data hydrocarbon polyaromatig'!AG32&lt;'Data hydrocarbon polyaromatig'!AG$38, "ERROR", 'Data hydrocarbon polyaromatig'!AG32), IF('Data hydrocarbon polyaromatig'!AG32="&lt;LOD",'Data hydrocarbon polyaromatig'!AG$38, "ERROR")))</f>
        <v/>
      </c>
      <c r="AI32" s="400"/>
    </row>
    <row r="33" spans="7:35" ht="20.149999999999999" customHeight="1" x14ac:dyDescent="0.35">
      <c r="G33" s="396"/>
      <c r="H33" s="23" t="str">
        <f>IF('Data hydrocarbon polyaromatig'!H33="","",'Data hydrocarbon polyaromatig'!H33)</f>
        <v/>
      </c>
      <c r="I33" s="24" t="str">
        <f>IF('Data hydrocarbon polyaromatig'!I33="","",'Data hydrocarbon polyaromatig'!I33)</f>
        <v/>
      </c>
      <c r="J33" s="204" t="str">
        <f>IFERROR(IF(K33="","",(IF(VLOOKUP(K33,'Gwybodaeth Ymgeiswyr'!$K$8:$L$37,2,0)="y","y",""))),"Manual entry required")</f>
        <v/>
      </c>
      <c r="K33" s="37" t="str">
        <f>IF('Data hydrocarbon polyaromatig'!J33="","",'Data hydrocarbon polyaromatig'!J33)</f>
        <v/>
      </c>
      <c r="L33" s="23" t="str">
        <f>IF('Data hydrocarbon polyaromatig'!K33="","",IF(ISNUMBER('Data hydrocarbon polyaromatig'!K33)=TRUE, IF('Data hydrocarbon polyaromatig'!K33&lt;'Data hydrocarbon polyaromatig'!K$38, "ERROR", 'Data hydrocarbon polyaromatig'!K33/1000), IF('Data hydrocarbon polyaromatig'!K33="&lt;LOD",'Data hydrocarbon polyaromatig'!K$38/1000, "ERROR")))</f>
        <v/>
      </c>
      <c r="M33" s="141" t="str">
        <f>IF('Data hydrocarbon polyaromatig'!L33="","",IF(ISNUMBER('Data hydrocarbon polyaromatig'!L33)=TRUE, IF('Data hydrocarbon polyaromatig'!L33&lt;'Data hydrocarbon polyaromatig'!L$38, "ERROR", 'Data hydrocarbon polyaromatig'!L33/1000), IF('Data hydrocarbon polyaromatig'!L33="&lt;LOD",'Data hydrocarbon polyaromatig'!L$38/1000, "ERROR")))</f>
        <v/>
      </c>
      <c r="N33" s="141" t="str">
        <f>IF('Data hydrocarbon polyaromatig'!M33="","",IF(ISNUMBER('Data hydrocarbon polyaromatig'!M33)=TRUE, IF('Data hydrocarbon polyaromatig'!M33&lt;'Data hydrocarbon polyaromatig'!M$38, "ERROR", 'Data hydrocarbon polyaromatig'!M33/1000), IF('Data hydrocarbon polyaromatig'!M33="&lt;LOD",'Data hydrocarbon polyaromatig'!M$38/1000, "ERROR")))</f>
        <v/>
      </c>
      <c r="O33" s="141" t="str">
        <f>IF('Data hydrocarbon polyaromatig'!N33="","",IF(ISNUMBER('Data hydrocarbon polyaromatig'!N33)=TRUE, IF('Data hydrocarbon polyaromatig'!N33&lt;'Data hydrocarbon polyaromatig'!N$38, "ERROR", 'Data hydrocarbon polyaromatig'!N33/1000), IF('Data hydrocarbon polyaromatig'!N33="&lt;LOD",'Data hydrocarbon polyaromatig'!N$38/1000, "ERROR")))</f>
        <v/>
      </c>
      <c r="P33" s="141" t="str">
        <f>IF('Data hydrocarbon polyaromatig'!O33="","",IF(ISNUMBER('Data hydrocarbon polyaromatig'!O33)=TRUE, IF('Data hydrocarbon polyaromatig'!O33&lt;'Data hydrocarbon polyaromatig'!O$38, "ERROR", 'Data hydrocarbon polyaromatig'!O33/1000), IF('Data hydrocarbon polyaromatig'!O33="&lt;LOD",'Data hydrocarbon polyaromatig'!O$38/1000, "ERROR")))</f>
        <v/>
      </c>
      <c r="Q33" s="141" t="str">
        <f>IF('Data hydrocarbon polyaromatig'!P33="","",IF(ISNUMBER('Data hydrocarbon polyaromatig'!P33)=TRUE, IF('Data hydrocarbon polyaromatig'!P33&lt;'Data hydrocarbon polyaromatig'!P$38, "ERROR", 'Data hydrocarbon polyaromatig'!P33/1000), IF('Data hydrocarbon polyaromatig'!P33="&lt;LOD",'Data hydrocarbon polyaromatig'!P$38/1000, "ERROR")))</f>
        <v/>
      </c>
      <c r="R33" s="141" t="str">
        <f>IF('Data hydrocarbon polyaromatig'!Q33="","",IF(ISNUMBER('Data hydrocarbon polyaromatig'!Q33)=TRUE, IF('Data hydrocarbon polyaromatig'!Q33&lt;'Data hydrocarbon polyaromatig'!Q$38, "ERROR", 'Data hydrocarbon polyaromatig'!Q33/1000), IF('Data hydrocarbon polyaromatig'!Q33="&lt;LOD",'Data hydrocarbon polyaromatig'!Q$38/1000, "ERROR")))</f>
        <v/>
      </c>
      <c r="S33" s="141" t="str">
        <f>IF('Data hydrocarbon polyaromatig'!R33="","",IF(ISNUMBER('Data hydrocarbon polyaromatig'!R33)=TRUE, IF('Data hydrocarbon polyaromatig'!R33&lt;'Data hydrocarbon polyaromatig'!R$38, "ERROR", 'Data hydrocarbon polyaromatig'!R33/1000), IF('Data hydrocarbon polyaromatig'!R33="&lt;LOD",'Data hydrocarbon polyaromatig'!R$38/1000, "ERROR")))</f>
        <v/>
      </c>
      <c r="T33" s="141" t="str">
        <f>IF('Data hydrocarbon polyaromatig'!S33="","",IF(ISNUMBER('Data hydrocarbon polyaromatig'!S33)=TRUE, IF('Data hydrocarbon polyaromatig'!S33&lt;'Data hydrocarbon polyaromatig'!S$38, "ERROR", 'Data hydrocarbon polyaromatig'!S33/1000), IF('Data hydrocarbon polyaromatig'!S33="&lt;LOD",'Data hydrocarbon polyaromatig'!S$38/1000, "ERROR")))</f>
        <v/>
      </c>
      <c r="U33" s="141" t="str">
        <f>IF('Data hydrocarbon polyaromatig'!T33="","",IF(ISNUMBER('Data hydrocarbon polyaromatig'!T33)=TRUE, IF('Data hydrocarbon polyaromatig'!T33&lt;'Data hydrocarbon polyaromatig'!T$38, "ERROR", 'Data hydrocarbon polyaromatig'!T33/1000), IF('Data hydrocarbon polyaromatig'!T33="&lt;LOD",'Data hydrocarbon polyaromatig'!T$38/1000, "ERROR")))</f>
        <v/>
      </c>
      <c r="V33" s="141" t="str">
        <f>IF('Data hydrocarbon polyaromatig'!U33="","",IF(ISNUMBER('Data hydrocarbon polyaromatig'!U33)=TRUE, IF('Data hydrocarbon polyaromatig'!U33&lt;'Data hydrocarbon polyaromatig'!U$38, "ERROR", 'Data hydrocarbon polyaromatig'!U33/1000), IF('Data hydrocarbon polyaromatig'!U33="&lt;LOD",'Data hydrocarbon polyaromatig'!U$38/1000, "ERROR")))</f>
        <v/>
      </c>
      <c r="W33" s="141" t="str">
        <f>IF('Data hydrocarbon polyaromatig'!V33="","",IF(ISNUMBER('Data hydrocarbon polyaromatig'!V33)=TRUE, IF('Data hydrocarbon polyaromatig'!V33&lt;'Data hydrocarbon polyaromatig'!V$38, "ERROR", 'Data hydrocarbon polyaromatig'!V33/1000), IF('Data hydrocarbon polyaromatig'!V33="&lt;LOD",'Data hydrocarbon polyaromatig'!V$38/1000, "ERROR")))</f>
        <v/>
      </c>
      <c r="X33" s="141" t="str">
        <f>IF('Data hydrocarbon polyaromatig'!W33="","",IF(ISNUMBER('Data hydrocarbon polyaromatig'!W33)=TRUE, IF('Data hydrocarbon polyaromatig'!W33&lt;'Data hydrocarbon polyaromatig'!W$38, "ERROR", 'Data hydrocarbon polyaromatig'!W33/1000), IF('Data hydrocarbon polyaromatig'!W33="&lt;LOD",'Data hydrocarbon polyaromatig'!W$38/1000, "ERROR")))</f>
        <v/>
      </c>
      <c r="Y33" s="24" t="str">
        <f>IF('Data hydrocarbon polyaromatig'!X33="","",IF(ISNUMBER('Data hydrocarbon polyaromatig'!X33)=TRUE, IF('Data hydrocarbon polyaromatig'!X33&lt;'Data hydrocarbon polyaromatig'!X$38, "ERROR", 'Data hydrocarbon polyaromatig'!X33/1000), IF('Data hydrocarbon polyaromatig'!X33="&lt;LOD",'Data hydrocarbon polyaromatig'!X$38/1000, "ERROR")))</f>
        <v/>
      </c>
      <c r="Z33" s="24" t="str">
        <f>IF('Data hydrocarbon polyaromatig'!Y33="","",IF(ISNUMBER('Data hydrocarbon polyaromatig'!Y33)=TRUE, IF('Data hydrocarbon polyaromatig'!Y33&lt;'Data hydrocarbon polyaromatig'!Y$38, "ERROR", 'Data hydrocarbon polyaromatig'!Y33/1000), IF('Data hydrocarbon polyaromatig'!Y33="&lt;LOD",'Data hydrocarbon polyaromatig'!Y$38/1000, "ERROR")))</f>
        <v/>
      </c>
      <c r="AA33" s="24" t="str">
        <f>IF('Data hydrocarbon polyaromatig'!Z33="","",IF(ISNUMBER('Data hydrocarbon polyaromatig'!Z33)=TRUE, IF('Data hydrocarbon polyaromatig'!Z33&lt;'Data hydrocarbon polyaromatig'!Z$38, "ERROR", 'Data hydrocarbon polyaromatig'!Z33/1000), IF('Data hydrocarbon polyaromatig'!Z33="&lt;LOD",'Data hydrocarbon polyaromatig'!Z$38/1000, "ERROR")))</f>
        <v/>
      </c>
      <c r="AB33" s="24" t="str">
        <f>IF('Data hydrocarbon polyaromatig'!AA33="","",IF(ISNUMBER('Data hydrocarbon polyaromatig'!AA33)=TRUE, IF('Data hydrocarbon polyaromatig'!AA33&lt;'Data hydrocarbon polyaromatig'!AA$38, "ERROR", 'Data hydrocarbon polyaromatig'!AA33/1000), IF('Data hydrocarbon polyaromatig'!AA33="&lt;LOD",'Data hydrocarbon polyaromatig'!AA$38/1000, "ERROR")))</f>
        <v/>
      </c>
      <c r="AC33" s="24" t="str">
        <f>IF('Data hydrocarbon polyaromatig'!AB33="","",IF(ISNUMBER('Data hydrocarbon polyaromatig'!AB33)=TRUE, IF('Data hydrocarbon polyaromatig'!AB33&lt;'Data hydrocarbon polyaromatig'!AB$38, "ERROR", 'Data hydrocarbon polyaromatig'!AB33/1000), IF('Data hydrocarbon polyaromatig'!AB33="&lt;LOD",'Data hydrocarbon polyaromatig'!AB$38/1000, "ERROR")))</f>
        <v/>
      </c>
      <c r="AD33" s="24" t="str">
        <f>IF('Data hydrocarbon polyaromatig'!AC33="","",IF(ISNUMBER('Data hydrocarbon polyaromatig'!AC33)=TRUE, IF('Data hydrocarbon polyaromatig'!AC33&lt;'Data hydrocarbon polyaromatig'!AC$38, "ERROR", 'Data hydrocarbon polyaromatig'!AC33/1000), IF('Data hydrocarbon polyaromatig'!AC33="&lt;LOD",'Data hydrocarbon polyaromatig'!AC$38/1000, "ERROR")))</f>
        <v/>
      </c>
      <c r="AE33" s="24" t="str">
        <f>IF('Data hydrocarbon polyaromatig'!AD33="","",IF(ISNUMBER('Data hydrocarbon polyaromatig'!AD33)=TRUE, IF('Data hydrocarbon polyaromatig'!AD33&lt;'Data hydrocarbon polyaromatig'!AD$38, "ERROR", 'Data hydrocarbon polyaromatig'!AD33/1000), IF('Data hydrocarbon polyaromatig'!AD33="&lt;LOD",'Data hydrocarbon polyaromatig'!AD$38/1000, "ERROR")))</f>
        <v/>
      </c>
      <c r="AF33" s="24" t="str">
        <f>IF('Data hydrocarbon polyaromatig'!AE33="","",IF(ISNUMBER('Data hydrocarbon polyaromatig'!AE33)=TRUE, IF('Data hydrocarbon polyaromatig'!AE33&lt;'Data hydrocarbon polyaromatig'!AE$38, "ERROR", 'Data hydrocarbon polyaromatig'!AE33/1000), IF('Data hydrocarbon polyaromatig'!AE33="&lt;LOD",'Data hydrocarbon polyaromatig'!AE$38/1000, "ERROR")))</f>
        <v/>
      </c>
      <c r="AG33" s="24" t="str">
        <f>IF('Data hydrocarbon polyaromatig'!AF33="","",IF(ISNUMBER('Data hydrocarbon polyaromatig'!AF33)=TRUE, IF('Data hydrocarbon polyaromatig'!AF33&lt;'Data hydrocarbon polyaromatig'!AF$38, "ERROR", 'Data hydrocarbon polyaromatig'!AF33/1000), IF('Data hydrocarbon polyaromatig'!AF33="&lt;LOD",'Data hydrocarbon polyaromatig'!AF$38/1000, "ERROR")))</f>
        <v/>
      </c>
      <c r="AH33" s="24" t="str">
        <f>IF('Data hydrocarbon polyaromatig'!AG33="","",IF(ISNUMBER('Data hydrocarbon polyaromatig'!AG33)=TRUE, IF('Data hydrocarbon polyaromatig'!AG33&lt;'Data hydrocarbon polyaromatig'!AG$38, "ERROR", 'Data hydrocarbon polyaromatig'!AG33), IF('Data hydrocarbon polyaromatig'!AG33="&lt;LOD",'Data hydrocarbon polyaromatig'!AG$38, "ERROR")))</f>
        <v/>
      </c>
      <c r="AI33" s="400"/>
    </row>
    <row r="34" spans="7:35" ht="20.149999999999999" customHeight="1" x14ac:dyDescent="0.35">
      <c r="G34" s="396"/>
      <c r="H34" s="23" t="str">
        <f>IF('Data hydrocarbon polyaromatig'!H34="","",'Data hydrocarbon polyaromatig'!H34)</f>
        <v/>
      </c>
      <c r="I34" s="24" t="str">
        <f>IF('Data hydrocarbon polyaromatig'!I34="","",'Data hydrocarbon polyaromatig'!I34)</f>
        <v/>
      </c>
      <c r="J34" s="204" t="str">
        <f>IFERROR(IF(K34="","",(IF(VLOOKUP(K34,'Gwybodaeth Ymgeiswyr'!$K$8:$L$37,2,0)="y","y",""))),"Manual entry required")</f>
        <v/>
      </c>
      <c r="K34" s="37" t="str">
        <f>IF('Data hydrocarbon polyaromatig'!J34="","",'Data hydrocarbon polyaromatig'!J34)</f>
        <v/>
      </c>
      <c r="L34" s="23" t="str">
        <f>IF('Data hydrocarbon polyaromatig'!K34="","",IF(ISNUMBER('Data hydrocarbon polyaromatig'!K34)=TRUE, IF('Data hydrocarbon polyaromatig'!K34&lt;'Data hydrocarbon polyaromatig'!K$38, "ERROR", 'Data hydrocarbon polyaromatig'!K34/1000), IF('Data hydrocarbon polyaromatig'!K34="&lt;LOD",'Data hydrocarbon polyaromatig'!K$38/1000, "ERROR")))</f>
        <v/>
      </c>
      <c r="M34" s="141" t="str">
        <f>IF('Data hydrocarbon polyaromatig'!L34="","",IF(ISNUMBER('Data hydrocarbon polyaromatig'!L34)=TRUE, IF('Data hydrocarbon polyaromatig'!L34&lt;'Data hydrocarbon polyaromatig'!L$38, "ERROR", 'Data hydrocarbon polyaromatig'!L34/1000), IF('Data hydrocarbon polyaromatig'!L34="&lt;LOD",'Data hydrocarbon polyaromatig'!L$38/1000, "ERROR")))</f>
        <v/>
      </c>
      <c r="N34" s="141" t="str">
        <f>IF('Data hydrocarbon polyaromatig'!M34="","",IF(ISNUMBER('Data hydrocarbon polyaromatig'!M34)=TRUE, IF('Data hydrocarbon polyaromatig'!M34&lt;'Data hydrocarbon polyaromatig'!M$38, "ERROR", 'Data hydrocarbon polyaromatig'!M34/1000), IF('Data hydrocarbon polyaromatig'!M34="&lt;LOD",'Data hydrocarbon polyaromatig'!M$38/1000, "ERROR")))</f>
        <v/>
      </c>
      <c r="O34" s="141" t="str">
        <f>IF('Data hydrocarbon polyaromatig'!N34="","",IF(ISNUMBER('Data hydrocarbon polyaromatig'!N34)=TRUE, IF('Data hydrocarbon polyaromatig'!N34&lt;'Data hydrocarbon polyaromatig'!N$38, "ERROR", 'Data hydrocarbon polyaromatig'!N34/1000), IF('Data hydrocarbon polyaromatig'!N34="&lt;LOD",'Data hydrocarbon polyaromatig'!N$38/1000, "ERROR")))</f>
        <v/>
      </c>
      <c r="P34" s="141" t="str">
        <f>IF('Data hydrocarbon polyaromatig'!O34="","",IF(ISNUMBER('Data hydrocarbon polyaromatig'!O34)=TRUE, IF('Data hydrocarbon polyaromatig'!O34&lt;'Data hydrocarbon polyaromatig'!O$38, "ERROR", 'Data hydrocarbon polyaromatig'!O34/1000), IF('Data hydrocarbon polyaromatig'!O34="&lt;LOD",'Data hydrocarbon polyaromatig'!O$38/1000, "ERROR")))</f>
        <v/>
      </c>
      <c r="Q34" s="141" t="str">
        <f>IF('Data hydrocarbon polyaromatig'!P34="","",IF(ISNUMBER('Data hydrocarbon polyaromatig'!P34)=TRUE, IF('Data hydrocarbon polyaromatig'!P34&lt;'Data hydrocarbon polyaromatig'!P$38, "ERROR", 'Data hydrocarbon polyaromatig'!P34/1000), IF('Data hydrocarbon polyaromatig'!P34="&lt;LOD",'Data hydrocarbon polyaromatig'!P$38/1000, "ERROR")))</f>
        <v/>
      </c>
      <c r="R34" s="141" t="str">
        <f>IF('Data hydrocarbon polyaromatig'!Q34="","",IF(ISNUMBER('Data hydrocarbon polyaromatig'!Q34)=TRUE, IF('Data hydrocarbon polyaromatig'!Q34&lt;'Data hydrocarbon polyaromatig'!Q$38, "ERROR", 'Data hydrocarbon polyaromatig'!Q34/1000), IF('Data hydrocarbon polyaromatig'!Q34="&lt;LOD",'Data hydrocarbon polyaromatig'!Q$38/1000, "ERROR")))</f>
        <v/>
      </c>
      <c r="S34" s="141" t="str">
        <f>IF('Data hydrocarbon polyaromatig'!R34="","",IF(ISNUMBER('Data hydrocarbon polyaromatig'!R34)=TRUE, IF('Data hydrocarbon polyaromatig'!R34&lt;'Data hydrocarbon polyaromatig'!R$38, "ERROR", 'Data hydrocarbon polyaromatig'!R34/1000), IF('Data hydrocarbon polyaromatig'!R34="&lt;LOD",'Data hydrocarbon polyaromatig'!R$38/1000, "ERROR")))</f>
        <v/>
      </c>
      <c r="T34" s="141" t="str">
        <f>IF('Data hydrocarbon polyaromatig'!S34="","",IF(ISNUMBER('Data hydrocarbon polyaromatig'!S34)=TRUE, IF('Data hydrocarbon polyaromatig'!S34&lt;'Data hydrocarbon polyaromatig'!S$38, "ERROR", 'Data hydrocarbon polyaromatig'!S34/1000), IF('Data hydrocarbon polyaromatig'!S34="&lt;LOD",'Data hydrocarbon polyaromatig'!S$38/1000, "ERROR")))</f>
        <v/>
      </c>
      <c r="U34" s="141" t="str">
        <f>IF('Data hydrocarbon polyaromatig'!T34="","",IF(ISNUMBER('Data hydrocarbon polyaromatig'!T34)=TRUE, IF('Data hydrocarbon polyaromatig'!T34&lt;'Data hydrocarbon polyaromatig'!T$38, "ERROR", 'Data hydrocarbon polyaromatig'!T34/1000), IF('Data hydrocarbon polyaromatig'!T34="&lt;LOD",'Data hydrocarbon polyaromatig'!T$38/1000, "ERROR")))</f>
        <v/>
      </c>
      <c r="V34" s="141" t="str">
        <f>IF('Data hydrocarbon polyaromatig'!U34="","",IF(ISNUMBER('Data hydrocarbon polyaromatig'!U34)=TRUE, IF('Data hydrocarbon polyaromatig'!U34&lt;'Data hydrocarbon polyaromatig'!U$38, "ERROR", 'Data hydrocarbon polyaromatig'!U34/1000), IF('Data hydrocarbon polyaromatig'!U34="&lt;LOD",'Data hydrocarbon polyaromatig'!U$38/1000, "ERROR")))</f>
        <v/>
      </c>
      <c r="W34" s="141" t="str">
        <f>IF('Data hydrocarbon polyaromatig'!V34="","",IF(ISNUMBER('Data hydrocarbon polyaromatig'!V34)=TRUE, IF('Data hydrocarbon polyaromatig'!V34&lt;'Data hydrocarbon polyaromatig'!V$38, "ERROR", 'Data hydrocarbon polyaromatig'!V34/1000), IF('Data hydrocarbon polyaromatig'!V34="&lt;LOD",'Data hydrocarbon polyaromatig'!V$38/1000, "ERROR")))</f>
        <v/>
      </c>
      <c r="X34" s="141" t="str">
        <f>IF('Data hydrocarbon polyaromatig'!W34="","",IF(ISNUMBER('Data hydrocarbon polyaromatig'!W34)=TRUE, IF('Data hydrocarbon polyaromatig'!W34&lt;'Data hydrocarbon polyaromatig'!W$38, "ERROR", 'Data hydrocarbon polyaromatig'!W34/1000), IF('Data hydrocarbon polyaromatig'!W34="&lt;LOD",'Data hydrocarbon polyaromatig'!W$38/1000, "ERROR")))</f>
        <v/>
      </c>
      <c r="Y34" s="24" t="str">
        <f>IF('Data hydrocarbon polyaromatig'!X34="","",IF(ISNUMBER('Data hydrocarbon polyaromatig'!X34)=TRUE, IF('Data hydrocarbon polyaromatig'!X34&lt;'Data hydrocarbon polyaromatig'!X$38, "ERROR", 'Data hydrocarbon polyaromatig'!X34/1000), IF('Data hydrocarbon polyaromatig'!X34="&lt;LOD",'Data hydrocarbon polyaromatig'!X$38/1000, "ERROR")))</f>
        <v/>
      </c>
      <c r="Z34" s="24" t="str">
        <f>IF('Data hydrocarbon polyaromatig'!Y34="","",IF(ISNUMBER('Data hydrocarbon polyaromatig'!Y34)=TRUE, IF('Data hydrocarbon polyaromatig'!Y34&lt;'Data hydrocarbon polyaromatig'!Y$38, "ERROR", 'Data hydrocarbon polyaromatig'!Y34/1000), IF('Data hydrocarbon polyaromatig'!Y34="&lt;LOD",'Data hydrocarbon polyaromatig'!Y$38/1000, "ERROR")))</f>
        <v/>
      </c>
      <c r="AA34" s="24" t="str">
        <f>IF('Data hydrocarbon polyaromatig'!Z34="","",IF(ISNUMBER('Data hydrocarbon polyaromatig'!Z34)=TRUE, IF('Data hydrocarbon polyaromatig'!Z34&lt;'Data hydrocarbon polyaromatig'!Z$38, "ERROR", 'Data hydrocarbon polyaromatig'!Z34/1000), IF('Data hydrocarbon polyaromatig'!Z34="&lt;LOD",'Data hydrocarbon polyaromatig'!Z$38/1000, "ERROR")))</f>
        <v/>
      </c>
      <c r="AB34" s="24" t="str">
        <f>IF('Data hydrocarbon polyaromatig'!AA34="","",IF(ISNUMBER('Data hydrocarbon polyaromatig'!AA34)=TRUE, IF('Data hydrocarbon polyaromatig'!AA34&lt;'Data hydrocarbon polyaromatig'!AA$38, "ERROR", 'Data hydrocarbon polyaromatig'!AA34/1000), IF('Data hydrocarbon polyaromatig'!AA34="&lt;LOD",'Data hydrocarbon polyaromatig'!AA$38/1000, "ERROR")))</f>
        <v/>
      </c>
      <c r="AC34" s="24" t="str">
        <f>IF('Data hydrocarbon polyaromatig'!AB34="","",IF(ISNUMBER('Data hydrocarbon polyaromatig'!AB34)=TRUE, IF('Data hydrocarbon polyaromatig'!AB34&lt;'Data hydrocarbon polyaromatig'!AB$38, "ERROR", 'Data hydrocarbon polyaromatig'!AB34/1000), IF('Data hydrocarbon polyaromatig'!AB34="&lt;LOD",'Data hydrocarbon polyaromatig'!AB$38/1000, "ERROR")))</f>
        <v/>
      </c>
      <c r="AD34" s="24" t="str">
        <f>IF('Data hydrocarbon polyaromatig'!AC34="","",IF(ISNUMBER('Data hydrocarbon polyaromatig'!AC34)=TRUE, IF('Data hydrocarbon polyaromatig'!AC34&lt;'Data hydrocarbon polyaromatig'!AC$38, "ERROR", 'Data hydrocarbon polyaromatig'!AC34/1000), IF('Data hydrocarbon polyaromatig'!AC34="&lt;LOD",'Data hydrocarbon polyaromatig'!AC$38/1000, "ERROR")))</f>
        <v/>
      </c>
      <c r="AE34" s="24" t="str">
        <f>IF('Data hydrocarbon polyaromatig'!AD34="","",IF(ISNUMBER('Data hydrocarbon polyaromatig'!AD34)=TRUE, IF('Data hydrocarbon polyaromatig'!AD34&lt;'Data hydrocarbon polyaromatig'!AD$38, "ERROR", 'Data hydrocarbon polyaromatig'!AD34/1000), IF('Data hydrocarbon polyaromatig'!AD34="&lt;LOD",'Data hydrocarbon polyaromatig'!AD$38/1000, "ERROR")))</f>
        <v/>
      </c>
      <c r="AF34" s="24" t="str">
        <f>IF('Data hydrocarbon polyaromatig'!AE34="","",IF(ISNUMBER('Data hydrocarbon polyaromatig'!AE34)=TRUE, IF('Data hydrocarbon polyaromatig'!AE34&lt;'Data hydrocarbon polyaromatig'!AE$38, "ERROR", 'Data hydrocarbon polyaromatig'!AE34/1000), IF('Data hydrocarbon polyaromatig'!AE34="&lt;LOD",'Data hydrocarbon polyaromatig'!AE$38/1000, "ERROR")))</f>
        <v/>
      </c>
      <c r="AG34" s="24" t="str">
        <f>IF('Data hydrocarbon polyaromatig'!AF34="","",IF(ISNUMBER('Data hydrocarbon polyaromatig'!AF34)=TRUE, IF('Data hydrocarbon polyaromatig'!AF34&lt;'Data hydrocarbon polyaromatig'!AF$38, "ERROR", 'Data hydrocarbon polyaromatig'!AF34/1000), IF('Data hydrocarbon polyaromatig'!AF34="&lt;LOD",'Data hydrocarbon polyaromatig'!AF$38/1000, "ERROR")))</f>
        <v/>
      </c>
      <c r="AH34" s="24" t="str">
        <f>IF('Data hydrocarbon polyaromatig'!AG34="","",IF(ISNUMBER('Data hydrocarbon polyaromatig'!AG34)=TRUE, IF('Data hydrocarbon polyaromatig'!AG34&lt;'Data hydrocarbon polyaromatig'!AG$38, "ERROR", 'Data hydrocarbon polyaromatig'!AG34), IF('Data hydrocarbon polyaromatig'!AG34="&lt;LOD",'Data hydrocarbon polyaromatig'!AG$38, "ERROR")))</f>
        <v/>
      </c>
      <c r="AI34" s="400"/>
    </row>
    <row r="35" spans="7:35" ht="20.149999999999999" customHeight="1" x14ac:dyDescent="0.35">
      <c r="G35" s="396"/>
      <c r="H35" s="23" t="str">
        <f>IF('Data hydrocarbon polyaromatig'!H35="","",'Data hydrocarbon polyaromatig'!H35)</f>
        <v/>
      </c>
      <c r="I35" s="24" t="str">
        <f>IF('Data hydrocarbon polyaromatig'!I35="","",'Data hydrocarbon polyaromatig'!I35)</f>
        <v/>
      </c>
      <c r="J35" s="204" t="str">
        <f>IFERROR(IF(K35="","",(IF(VLOOKUP(K35,'Gwybodaeth Ymgeiswyr'!$K$8:$L$37,2,0)="y","y",""))),"Manual entry required")</f>
        <v/>
      </c>
      <c r="K35" s="37" t="str">
        <f>IF('Data hydrocarbon polyaromatig'!J35="","",'Data hydrocarbon polyaromatig'!J35)</f>
        <v/>
      </c>
      <c r="L35" s="23" t="str">
        <f>IF('Data hydrocarbon polyaromatig'!K35="","",IF(ISNUMBER('Data hydrocarbon polyaromatig'!K35)=TRUE, IF('Data hydrocarbon polyaromatig'!K35&lt;'Data hydrocarbon polyaromatig'!K$38, "ERROR", 'Data hydrocarbon polyaromatig'!K35/1000), IF('Data hydrocarbon polyaromatig'!K35="&lt;LOD",'Data hydrocarbon polyaromatig'!K$38/1000, "ERROR")))</f>
        <v/>
      </c>
      <c r="M35" s="141" t="str">
        <f>IF('Data hydrocarbon polyaromatig'!L35="","",IF(ISNUMBER('Data hydrocarbon polyaromatig'!L35)=TRUE, IF('Data hydrocarbon polyaromatig'!L35&lt;'Data hydrocarbon polyaromatig'!L$38, "ERROR", 'Data hydrocarbon polyaromatig'!L35/1000), IF('Data hydrocarbon polyaromatig'!L35="&lt;LOD",'Data hydrocarbon polyaromatig'!L$38/1000, "ERROR")))</f>
        <v/>
      </c>
      <c r="N35" s="141" t="str">
        <f>IF('Data hydrocarbon polyaromatig'!M35="","",IF(ISNUMBER('Data hydrocarbon polyaromatig'!M35)=TRUE, IF('Data hydrocarbon polyaromatig'!M35&lt;'Data hydrocarbon polyaromatig'!M$38, "ERROR", 'Data hydrocarbon polyaromatig'!M35/1000), IF('Data hydrocarbon polyaromatig'!M35="&lt;LOD",'Data hydrocarbon polyaromatig'!M$38/1000, "ERROR")))</f>
        <v/>
      </c>
      <c r="O35" s="141" t="str">
        <f>IF('Data hydrocarbon polyaromatig'!N35="","",IF(ISNUMBER('Data hydrocarbon polyaromatig'!N35)=TRUE, IF('Data hydrocarbon polyaromatig'!N35&lt;'Data hydrocarbon polyaromatig'!N$38, "ERROR", 'Data hydrocarbon polyaromatig'!N35/1000), IF('Data hydrocarbon polyaromatig'!N35="&lt;LOD",'Data hydrocarbon polyaromatig'!N$38/1000, "ERROR")))</f>
        <v/>
      </c>
      <c r="P35" s="141" t="str">
        <f>IF('Data hydrocarbon polyaromatig'!O35="","",IF(ISNUMBER('Data hydrocarbon polyaromatig'!O35)=TRUE, IF('Data hydrocarbon polyaromatig'!O35&lt;'Data hydrocarbon polyaromatig'!O$38, "ERROR", 'Data hydrocarbon polyaromatig'!O35/1000), IF('Data hydrocarbon polyaromatig'!O35="&lt;LOD",'Data hydrocarbon polyaromatig'!O$38/1000, "ERROR")))</f>
        <v/>
      </c>
      <c r="Q35" s="141" t="str">
        <f>IF('Data hydrocarbon polyaromatig'!P35="","",IF(ISNUMBER('Data hydrocarbon polyaromatig'!P35)=TRUE, IF('Data hydrocarbon polyaromatig'!P35&lt;'Data hydrocarbon polyaromatig'!P$38, "ERROR", 'Data hydrocarbon polyaromatig'!P35/1000), IF('Data hydrocarbon polyaromatig'!P35="&lt;LOD",'Data hydrocarbon polyaromatig'!P$38/1000, "ERROR")))</f>
        <v/>
      </c>
      <c r="R35" s="141" t="str">
        <f>IF('Data hydrocarbon polyaromatig'!Q35="","",IF(ISNUMBER('Data hydrocarbon polyaromatig'!Q35)=TRUE, IF('Data hydrocarbon polyaromatig'!Q35&lt;'Data hydrocarbon polyaromatig'!Q$38, "ERROR", 'Data hydrocarbon polyaromatig'!Q35/1000), IF('Data hydrocarbon polyaromatig'!Q35="&lt;LOD",'Data hydrocarbon polyaromatig'!Q$38/1000, "ERROR")))</f>
        <v/>
      </c>
      <c r="S35" s="141" t="str">
        <f>IF('Data hydrocarbon polyaromatig'!R35="","",IF(ISNUMBER('Data hydrocarbon polyaromatig'!R35)=TRUE, IF('Data hydrocarbon polyaromatig'!R35&lt;'Data hydrocarbon polyaromatig'!R$38, "ERROR", 'Data hydrocarbon polyaromatig'!R35/1000), IF('Data hydrocarbon polyaromatig'!R35="&lt;LOD",'Data hydrocarbon polyaromatig'!R$38/1000, "ERROR")))</f>
        <v/>
      </c>
      <c r="T35" s="141" t="str">
        <f>IF('Data hydrocarbon polyaromatig'!S35="","",IF(ISNUMBER('Data hydrocarbon polyaromatig'!S35)=TRUE, IF('Data hydrocarbon polyaromatig'!S35&lt;'Data hydrocarbon polyaromatig'!S$38, "ERROR", 'Data hydrocarbon polyaromatig'!S35/1000), IF('Data hydrocarbon polyaromatig'!S35="&lt;LOD",'Data hydrocarbon polyaromatig'!S$38/1000, "ERROR")))</f>
        <v/>
      </c>
      <c r="U35" s="141" t="str">
        <f>IF('Data hydrocarbon polyaromatig'!T35="","",IF(ISNUMBER('Data hydrocarbon polyaromatig'!T35)=TRUE, IF('Data hydrocarbon polyaromatig'!T35&lt;'Data hydrocarbon polyaromatig'!T$38, "ERROR", 'Data hydrocarbon polyaromatig'!T35/1000), IF('Data hydrocarbon polyaromatig'!T35="&lt;LOD",'Data hydrocarbon polyaromatig'!T$38/1000, "ERROR")))</f>
        <v/>
      </c>
      <c r="V35" s="141" t="str">
        <f>IF('Data hydrocarbon polyaromatig'!U35="","",IF(ISNUMBER('Data hydrocarbon polyaromatig'!U35)=TRUE, IF('Data hydrocarbon polyaromatig'!U35&lt;'Data hydrocarbon polyaromatig'!U$38, "ERROR", 'Data hydrocarbon polyaromatig'!U35/1000), IF('Data hydrocarbon polyaromatig'!U35="&lt;LOD",'Data hydrocarbon polyaromatig'!U$38/1000, "ERROR")))</f>
        <v/>
      </c>
      <c r="W35" s="141" t="str">
        <f>IF('Data hydrocarbon polyaromatig'!V35="","",IF(ISNUMBER('Data hydrocarbon polyaromatig'!V35)=TRUE, IF('Data hydrocarbon polyaromatig'!V35&lt;'Data hydrocarbon polyaromatig'!V$38, "ERROR", 'Data hydrocarbon polyaromatig'!V35/1000), IF('Data hydrocarbon polyaromatig'!V35="&lt;LOD",'Data hydrocarbon polyaromatig'!V$38/1000, "ERROR")))</f>
        <v/>
      </c>
      <c r="X35" s="141" t="str">
        <f>IF('Data hydrocarbon polyaromatig'!W35="","",IF(ISNUMBER('Data hydrocarbon polyaromatig'!W35)=TRUE, IF('Data hydrocarbon polyaromatig'!W35&lt;'Data hydrocarbon polyaromatig'!W$38, "ERROR", 'Data hydrocarbon polyaromatig'!W35/1000), IF('Data hydrocarbon polyaromatig'!W35="&lt;LOD",'Data hydrocarbon polyaromatig'!W$38/1000, "ERROR")))</f>
        <v/>
      </c>
      <c r="Y35" s="24" t="str">
        <f>IF('Data hydrocarbon polyaromatig'!X35="","",IF(ISNUMBER('Data hydrocarbon polyaromatig'!X35)=TRUE, IF('Data hydrocarbon polyaromatig'!X35&lt;'Data hydrocarbon polyaromatig'!X$38, "ERROR", 'Data hydrocarbon polyaromatig'!X35/1000), IF('Data hydrocarbon polyaromatig'!X35="&lt;LOD",'Data hydrocarbon polyaromatig'!X$38/1000, "ERROR")))</f>
        <v/>
      </c>
      <c r="Z35" s="24" t="str">
        <f>IF('Data hydrocarbon polyaromatig'!Y35="","",IF(ISNUMBER('Data hydrocarbon polyaromatig'!Y35)=TRUE, IF('Data hydrocarbon polyaromatig'!Y35&lt;'Data hydrocarbon polyaromatig'!Y$38, "ERROR", 'Data hydrocarbon polyaromatig'!Y35/1000), IF('Data hydrocarbon polyaromatig'!Y35="&lt;LOD",'Data hydrocarbon polyaromatig'!Y$38/1000, "ERROR")))</f>
        <v/>
      </c>
      <c r="AA35" s="24" t="str">
        <f>IF('Data hydrocarbon polyaromatig'!Z35="","",IF(ISNUMBER('Data hydrocarbon polyaromatig'!Z35)=TRUE, IF('Data hydrocarbon polyaromatig'!Z35&lt;'Data hydrocarbon polyaromatig'!Z$38, "ERROR", 'Data hydrocarbon polyaromatig'!Z35/1000), IF('Data hydrocarbon polyaromatig'!Z35="&lt;LOD",'Data hydrocarbon polyaromatig'!Z$38/1000, "ERROR")))</f>
        <v/>
      </c>
      <c r="AB35" s="24" t="str">
        <f>IF('Data hydrocarbon polyaromatig'!AA35="","",IF(ISNUMBER('Data hydrocarbon polyaromatig'!AA35)=TRUE, IF('Data hydrocarbon polyaromatig'!AA35&lt;'Data hydrocarbon polyaromatig'!AA$38, "ERROR", 'Data hydrocarbon polyaromatig'!AA35/1000), IF('Data hydrocarbon polyaromatig'!AA35="&lt;LOD",'Data hydrocarbon polyaromatig'!AA$38/1000, "ERROR")))</f>
        <v/>
      </c>
      <c r="AC35" s="24" t="str">
        <f>IF('Data hydrocarbon polyaromatig'!AB35="","",IF(ISNUMBER('Data hydrocarbon polyaromatig'!AB35)=TRUE, IF('Data hydrocarbon polyaromatig'!AB35&lt;'Data hydrocarbon polyaromatig'!AB$38, "ERROR", 'Data hydrocarbon polyaromatig'!AB35/1000), IF('Data hydrocarbon polyaromatig'!AB35="&lt;LOD",'Data hydrocarbon polyaromatig'!AB$38/1000, "ERROR")))</f>
        <v/>
      </c>
      <c r="AD35" s="24" t="str">
        <f>IF('Data hydrocarbon polyaromatig'!AC35="","",IF(ISNUMBER('Data hydrocarbon polyaromatig'!AC35)=TRUE, IF('Data hydrocarbon polyaromatig'!AC35&lt;'Data hydrocarbon polyaromatig'!AC$38, "ERROR", 'Data hydrocarbon polyaromatig'!AC35/1000), IF('Data hydrocarbon polyaromatig'!AC35="&lt;LOD",'Data hydrocarbon polyaromatig'!AC$38/1000, "ERROR")))</f>
        <v/>
      </c>
      <c r="AE35" s="24" t="str">
        <f>IF('Data hydrocarbon polyaromatig'!AD35="","",IF(ISNUMBER('Data hydrocarbon polyaromatig'!AD35)=TRUE, IF('Data hydrocarbon polyaromatig'!AD35&lt;'Data hydrocarbon polyaromatig'!AD$38, "ERROR", 'Data hydrocarbon polyaromatig'!AD35/1000), IF('Data hydrocarbon polyaromatig'!AD35="&lt;LOD",'Data hydrocarbon polyaromatig'!AD$38/1000, "ERROR")))</f>
        <v/>
      </c>
      <c r="AF35" s="24" t="str">
        <f>IF('Data hydrocarbon polyaromatig'!AE35="","",IF(ISNUMBER('Data hydrocarbon polyaromatig'!AE35)=TRUE, IF('Data hydrocarbon polyaromatig'!AE35&lt;'Data hydrocarbon polyaromatig'!AE$38, "ERROR", 'Data hydrocarbon polyaromatig'!AE35/1000), IF('Data hydrocarbon polyaromatig'!AE35="&lt;LOD",'Data hydrocarbon polyaromatig'!AE$38/1000, "ERROR")))</f>
        <v/>
      </c>
      <c r="AG35" s="24" t="str">
        <f>IF('Data hydrocarbon polyaromatig'!AF35="","",IF(ISNUMBER('Data hydrocarbon polyaromatig'!AF35)=TRUE, IF('Data hydrocarbon polyaromatig'!AF35&lt;'Data hydrocarbon polyaromatig'!AF$38, "ERROR", 'Data hydrocarbon polyaromatig'!AF35/1000), IF('Data hydrocarbon polyaromatig'!AF35="&lt;LOD",'Data hydrocarbon polyaromatig'!AF$38/1000, "ERROR")))</f>
        <v/>
      </c>
      <c r="AH35" s="24" t="str">
        <f>IF('Data hydrocarbon polyaromatig'!AG35="","",IF(ISNUMBER('Data hydrocarbon polyaromatig'!AG35)=TRUE, IF('Data hydrocarbon polyaromatig'!AG35&lt;'Data hydrocarbon polyaromatig'!AG$38, "ERROR", 'Data hydrocarbon polyaromatig'!AG35), IF('Data hydrocarbon polyaromatig'!AG35="&lt;LOD",'Data hydrocarbon polyaromatig'!AG$38, "ERROR")))</f>
        <v/>
      </c>
      <c r="AI35" s="400"/>
    </row>
    <row r="36" spans="7:35" ht="20.149999999999999" customHeight="1" x14ac:dyDescent="0.35">
      <c r="G36" s="396"/>
      <c r="H36" s="23" t="str">
        <f>IF('Data hydrocarbon polyaromatig'!H36="","",'Data hydrocarbon polyaromatig'!H36)</f>
        <v/>
      </c>
      <c r="I36" s="24" t="str">
        <f>IF('Data hydrocarbon polyaromatig'!I36="","",'Data hydrocarbon polyaromatig'!I36)</f>
        <v/>
      </c>
      <c r="J36" s="204" t="str">
        <f>IFERROR(IF(K36="","",(IF(VLOOKUP(K36,'Gwybodaeth Ymgeiswyr'!$K$8:$L$37,2,0)="y","y",""))),"Manual entry required")</f>
        <v/>
      </c>
      <c r="K36" s="37" t="str">
        <f>IF('Data hydrocarbon polyaromatig'!J36="","",'Data hydrocarbon polyaromatig'!J36)</f>
        <v/>
      </c>
      <c r="L36" s="23" t="str">
        <f>IF('Data hydrocarbon polyaromatig'!K36="","",IF(ISNUMBER('Data hydrocarbon polyaromatig'!K36)=TRUE, IF('Data hydrocarbon polyaromatig'!K36&lt;'Data hydrocarbon polyaromatig'!K$38, "ERROR", 'Data hydrocarbon polyaromatig'!K36/1000), IF('Data hydrocarbon polyaromatig'!K36="&lt;LOD",'Data hydrocarbon polyaromatig'!K$38/1000, "ERROR")))</f>
        <v/>
      </c>
      <c r="M36" s="141" t="str">
        <f>IF('Data hydrocarbon polyaromatig'!L36="","",IF(ISNUMBER('Data hydrocarbon polyaromatig'!L36)=TRUE, IF('Data hydrocarbon polyaromatig'!L36&lt;'Data hydrocarbon polyaromatig'!L$38, "ERROR", 'Data hydrocarbon polyaromatig'!L36/1000), IF('Data hydrocarbon polyaromatig'!L36="&lt;LOD",'Data hydrocarbon polyaromatig'!L$38/1000, "ERROR")))</f>
        <v/>
      </c>
      <c r="N36" s="141" t="str">
        <f>IF('Data hydrocarbon polyaromatig'!M36="","",IF(ISNUMBER('Data hydrocarbon polyaromatig'!M36)=TRUE, IF('Data hydrocarbon polyaromatig'!M36&lt;'Data hydrocarbon polyaromatig'!M$38, "ERROR", 'Data hydrocarbon polyaromatig'!M36/1000), IF('Data hydrocarbon polyaromatig'!M36="&lt;LOD",'Data hydrocarbon polyaromatig'!M$38/1000, "ERROR")))</f>
        <v/>
      </c>
      <c r="O36" s="141" t="str">
        <f>IF('Data hydrocarbon polyaromatig'!N36="","",IF(ISNUMBER('Data hydrocarbon polyaromatig'!N36)=TRUE, IF('Data hydrocarbon polyaromatig'!N36&lt;'Data hydrocarbon polyaromatig'!N$38, "ERROR", 'Data hydrocarbon polyaromatig'!N36/1000), IF('Data hydrocarbon polyaromatig'!N36="&lt;LOD",'Data hydrocarbon polyaromatig'!N$38/1000, "ERROR")))</f>
        <v/>
      </c>
      <c r="P36" s="141" t="str">
        <f>IF('Data hydrocarbon polyaromatig'!O36="","",IF(ISNUMBER('Data hydrocarbon polyaromatig'!O36)=TRUE, IF('Data hydrocarbon polyaromatig'!O36&lt;'Data hydrocarbon polyaromatig'!O$38, "ERROR", 'Data hydrocarbon polyaromatig'!O36/1000), IF('Data hydrocarbon polyaromatig'!O36="&lt;LOD",'Data hydrocarbon polyaromatig'!O$38/1000, "ERROR")))</f>
        <v/>
      </c>
      <c r="Q36" s="141" t="str">
        <f>IF('Data hydrocarbon polyaromatig'!P36="","",IF(ISNUMBER('Data hydrocarbon polyaromatig'!P36)=TRUE, IF('Data hydrocarbon polyaromatig'!P36&lt;'Data hydrocarbon polyaromatig'!P$38, "ERROR", 'Data hydrocarbon polyaromatig'!P36/1000), IF('Data hydrocarbon polyaromatig'!P36="&lt;LOD",'Data hydrocarbon polyaromatig'!P$38/1000, "ERROR")))</f>
        <v/>
      </c>
      <c r="R36" s="141" t="str">
        <f>IF('Data hydrocarbon polyaromatig'!Q36="","",IF(ISNUMBER('Data hydrocarbon polyaromatig'!Q36)=TRUE, IF('Data hydrocarbon polyaromatig'!Q36&lt;'Data hydrocarbon polyaromatig'!Q$38, "ERROR", 'Data hydrocarbon polyaromatig'!Q36/1000), IF('Data hydrocarbon polyaromatig'!Q36="&lt;LOD",'Data hydrocarbon polyaromatig'!Q$38/1000, "ERROR")))</f>
        <v/>
      </c>
      <c r="S36" s="141" t="str">
        <f>IF('Data hydrocarbon polyaromatig'!R36="","",IF(ISNUMBER('Data hydrocarbon polyaromatig'!R36)=TRUE, IF('Data hydrocarbon polyaromatig'!R36&lt;'Data hydrocarbon polyaromatig'!R$38, "ERROR", 'Data hydrocarbon polyaromatig'!R36/1000), IF('Data hydrocarbon polyaromatig'!R36="&lt;LOD",'Data hydrocarbon polyaromatig'!R$38/1000, "ERROR")))</f>
        <v/>
      </c>
      <c r="T36" s="141" t="str">
        <f>IF('Data hydrocarbon polyaromatig'!S36="","",IF(ISNUMBER('Data hydrocarbon polyaromatig'!S36)=TRUE, IF('Data hydrocarbon polyaromatig'!S36&lt;'Data hydrocarbon polyaromatig'!S$38, "ERROR", 'Data hydrocarbon polyaromatig'!S36/1000), IF('Data hydrocarbon polyaromatig'!S36="&lt;LOD",'Data hydrocarbon polyaromatig'!S$38/1000, "ERROR")))</f>
        <v/>
      </c>
      <c r="U36" s="141" t="str">
        <f>IF('Data hydrocarbon polyaromatig'!T36="","",IF(ISNUMBER('Data hydrocarbon polyaromatig'!T36)=TRUE, IF('Data hydrocarbon polyaromatig'!T36&lt;'Data hydrocarbon polyaromatig'!T$38, "ERROR", 'Data hydrocarbon polyaromatig'!T36/1000), IF('Data hydrocarbon polyaromatig'!T36="&lt;LOD",'Data hydrocarbon polyaromatig'!T$38/1000, "ERROR")))</f>
        <v/>
      </c>
      <c r="V36" s="141" t="str">
        <f>IF('Data hydrocarbon polyaromatig'!U36="","",IF(ISNUMBER('Data hydrocarbon polyaromatig'!U36)=TRUE, IF('Data hydrocarbon polyaromatig'!U36&lt;'Data hydrocarbon polyaromatig'!U$38, "ERROR", 'Data hydrocarbon polyaromatig'!U36/1000), IF('Data hydrocarbon polyaromatig'!U36="&lt;LOD",'Data hydrocarbon polyaromatig'!U$38/1000, "ERROR")))</f>
        <v/>
      </c>
      <c r="W36" s="141" t="str">
        <f>IF('Data hydrocarbon polyaromatig'!V36="","",IF(ISNUMBER('Data hydrocarbon polyaromatig'!V36)=TRUE, IF('Data hydrocarbon polyaromatig'!V36&lt;'Data hydrocarbon polyaromatig'!V$38, "ERROR", 'Data hydrocarbon polyaromatig'!V36/1000), IF('Data hydrocarbon polyaromatig'!V36="&lt;LOD",'Data hydrocarbon polyaromatig'!V$38/1000, "ERROR")))</f>
        <v/>
      </c>
      <c r="X36" s="141" t="str">
        <f>IF('Data hydrocarbon polyaromatig'!W36="","",IF(ISNUMBER('Data hydrocarbon polyaromatig'!W36)=TRUE, IF('Data hydrocarbon polyaromatig'!W36&lt;'Data hydrocarbon polyaromatig'!W$38, "ERROR", 'Data hydrocarbon polyaromatig'!W36/1000), IF('Data hydrocarbon polyaromatig'!W36="&lt;LOD",'Data hydrocarbon polyaromatig'!W$38/1000, "ERROR")))</f>
        <v/>
      </c>
      <c r="Y36" s="24" t="str">
        <f>IF('Data hydrocarbon polyaromatig'!X36="","",IF(ISNUMBER('Data hydrocarbon polyaromatig'!X36)=TRUE, IF('Data hydrocarbon polyaromatig'!X36&lt;'Data hydrocarbon polyaromatig'!X$38, "ERROR", 'Data hydrocarbon polyaromatig'!X36/1000), IF('Data hydrocarbon polyaromatig'!X36="&lt;LOD",'Data hydrocarbon polyaromatig'!X$38/1000, "ERROR")))</f>
        <v/>
      </c>
      <c r="Z36" s="24" t="str">
        <f>IF('Data hydrocarbon polyaromatig'!Y36="","",IF(ISNUMBER('Data hydrocarbon polyaromatig'!Y36)=TRUE, IF('Data hydrocarbon polyaromatig'!Y36&lt;'Data hydrocarbon polyaromatig'!Y$38, "ERROR", 'Data hydrocarbon polyaromatig'!Y36/1000), IF('Data hydrocarbon polyaromatig'!Y36="&lt;LOD",'Data hydrocarbon polyaromatig'!Y$38/1000, "ERROR")))</f>
        <v/>
      </c>
      <c r="AA36" s="24" t="str">
        <f>IF('Data hydrocarbon polyaromatig'!Z36="","",IF(ISNUMBER('Data hydrocarbon polyaromatig'!Z36)=TRUE, IF('Data hydrocarbon polyaromatig'!Z36&lt;'Data hydrocarbon polyaromatig'!Z$38, "ERROR", 'Data hydrocarbon polyaromatig'!Z36/1000), IF('Data hydrocarbon polyaromatig'!Z36="&lt;LOD",'Data hydrocarbon polyaromatig'!Z$38/1000, "ERROR")))</f>
        <v/>
      </c>
      <c r="AB36" s="24" t="str">
        <f>IF('Data hydrocarbon polyaromatig'!AA36="","",IF(ISNUMBER('Data hydrocarbon polyaromatig'!AA36)=TRUE, IF('Data hydrocarbon polyaromatig'!AA36&lt;'Data hydrocarbon polyaromatig'!AA$38, "ERROR", 'Data hydrocarbon polyaromatig'!AA36/1000), IF('Data hydrocarbon polyaromatig'!AA36="&lt;LOD",'Data hydrocarbon polyaromatig'!AA$38/1000, "ERROR")))</f>
        <v/>
      </c>
      <c r="AC36" s="24" t="str">
        <f>IF('Data hydrocarbon polyaromatig'!AB36="","",IF(ISNUMBER('Data hydrocarbon polyaromatig'!AB36)=TRUE, IF('Data hydrocarbon polyaromatig'!AB36&lt;'Data hydrocarbon polyaromatig'!AB$38, "ERROR", 'Data hydrocarbon polyaromatig'!AB36/1000), IF('Data hydrocarbon polyaromatig'!AB36="&lt;LOD",'Data hydrocarbon polyaromatig'!AB$38/1000, "ERROR")))</f>
        <v/>
      </c>
      <c r="AD36" s="24" t="str">
        <f>IF('Data hydrocarbon polyaromatig'!AC36="","",IF(ISNUMBER('Data hydrocarbon polyaromatig'!AC36)=TRUE, IF('Data hydrocarbon polyaromatig'!AC36&lt;'Data hydrocarbon polyaromatig'!AC$38, "ERROR", 'Data hydrocarbon polyaromatig'!AC36/1000), IF('Data hydrocarbon polyaromatig'!AC36="&lt;LOD",'Data hydrocarbon polyaromatig'!AC$38/1000, "ERROR")))</f>
        <v/>
      </c>
      <c r="AE36" s="24" t="str">
        <f>IF('Data hydrocarbon polyaromatig'!AD36="","",IF(ISNUMBER('Data hydrocarbon polyaromatig'!AD36)=TRUE, IF('Data hydrocarbon polyaromatig'!AD36&lt;'Data hydrocarbon polyaromatig'!AD$38, "ERROR", 'Data hydrocarbon polyaromatig'!AD36/1000), IF('Data hydrocarbon polyaromatig'!AD36="&lt;LOD",'Data hydrocarbon polyaromatig'!AD$38/1000, "ERROR")))</f>
        <v/>
      </c>
      <c r="AF36" s="24" t="str">
        <f>IF('Data hydrocarbon polyaromatig'!AE36="","",IF(ISNUMBER('Data hydrocarbon polyaromatig'!AE36)=TRUE, IF('Data hydrocarbon polyaromatig'!AE36&lt;'Data hydrocarbon polyaromatig'!AE$38, "ERROR", 'Data hydrocarbon polyaromatig'!AE36/1000), IF('Data hydrocarbon polyaromatig'!AE36="&lt;LOD",'Data hydrocarbon polyaromatig'!AE$38/1000, "ERROR")))</f>
        <v/>
      </c>
      <c r="AG36" s="24" t="str">
        <f>IF('Data hydrocarbon polyaromatig'!AF36="","",IF(ISNUMBER('Data hydrocarbon polyaromatig'!AF36)=TRUE, IF('Data hydrocarbon polyaromatig'!AF36&lt;'Data hydrocarbon polyaromatig'!AF$38, "ERROR", 'Data hydrocarbon polyaromatig'!AF36/1000), IF('Data hydrocarbon polyaromatig'!AF36="&lt;LOD",'Data hydrocarbon polyaromatig'!AF$38/1000, "ERROR")))</f>
        <v/>
      </c>
      <c r="AH36" s="24" t="str">
        <f>IF('Data hydrocarbon polyaromatig'!AG36="","",IF(ISNUMBER('Data hydrocarbon polyaromatig'!AG36)=TRUE, IF('Data hydrocarbon polyaromatig'!AG36&lt;'Data hydrocarbon polyaromatig'!AG$38, "ERROR", 'Data hydrocarbon polyaromatig'!AG36), IF('Data hydrocarbon polyaromatig'!AG36="&lt;LOD",'Data hydrocarbon polyaromatig'!AG$38, "ERROR")))</f>
        <v/>
      </c>
      <c r="AI36" s="400"/>
    </row>
    <row r="37" spans="7:35" ht="20.149999999999999" customHeight="1" thickBot="1" x14ac:dyDescent="0.4">
      <c r="G37" s="396"/>
      <c r="H37" s="28" t="str">
        <f>IF('Data hydrocarbon polyaromatig'!H37="","",'Data hydrocarbon polyaromatig'!H37)</f>
        <v/>
      </c>
      <c r="I37" s="29" t="str">
        <f>IF('Data hydrocarbon polyaromatig'!I37="","",'Data hydrocarbon polyaromatig'!I37)</f>
        <v/>
      </c>
      <c r="J37" s="209" t="str">
        <f>IFERROR(IF(K37="","",(IF(VLOOKUP(K37,'Gwybodaeth Ymgeiswyr'!$K$8:$L$37,2,0)="y","y",""))),"Manual entry required")</f>
        <v/>
      </c>
      <c r="K37" s="38" t="str">
        <f>IF('Data hydrocarbon polyaromatig'!J37="","",'Data hydrocarbon polyaromatig'!J37)</f>
        <v/>
      </c>
      <c r="L37" s="28" t="str">
        <f>IF('Data hydrocarbon polyaromatig'!K37="","",IF(ISNUMBER('Data hydrocarbon polyaromatig'!K37)=TRUE, IF('Data hydrocarbon polyaromatig'!K37&lt;'Data hydrocarbon polyaromatig'!K$38, "ERROR", 'Data hydrocarbon polyaromatig'!K37/1000), IF('Data hydrocarbon polyaromatig'!K37="&lt;LOD",'Data hydrocarbon polyaromatig'!K$38/1000, "ERROR")))</f>
        <v/>
      </c>
      <c r="M37" s="239" t="str">
        <f>IF('Data hydrocarbon polyaromatig'!L37="","",IF(ISNUMBER('Data hydrocarbon polyaromatig'!L37)=TRUE, IF('Data hydrocarbon polyaromatig'!L37&lt;'Data hydrocarbon polyaromatig'!L$38, "ERROR", 'Data hydrocarbon polyaromatig'!L37/1000), IF('Data hydrocarbon polyaromatig'!L37="&lt;LOD",'Data hydrocarbon polyaromatig'!L$38/1000, "ERROR")))</f>
        <v/>
      </c>
      <c r="N37" s="239" t="str">
        <f>IF('Data hydrocarbon polyaromatig'!M37="","",IF(ISNUMBER('Data hydrocarbon polyaromatig'!M37)=TRUE, IF('Data hydrocarbon polyaromatig'!M37&lt;'Data hydrocarbon polyaromatig'!M$38, "ERROR", 'Data hydrocarbon polyaromatig'!M37/1000), IF('Data hydrocarbon polyaromatig'!M37="&lt;LOD",'Data hydrocarbon polyaromatig'!M$38/1000, "ERROR")))</f>
        <v/>
      </c>
      <c r="O37" s="239" t="str">
        <f>IF('Data hydrocarbon polyaromatig'!N37="","",IF(ISNUMBER('Data hydrocarbon polyaromatig'!N37)=TRUE, IF('Data hydrocarbon polyaromatig'!N37&lt;'Data hydrocarbon polyaromatig'!N$38, "ERROR", 'Data hydrocarbon polyaromatig'!N37/1000), IF('Data hydrocarbon polyaromatig'!N37="&lt;LOD",'Data hydrocarbon polyaromatig'!N$38/1000, "ERROR")))</f>
        <v/>
      </c>
      <c r="P37" s="239" t="str">
        <f>IF('Data hydrocarbon polyaromatig'!O37="","",IF(ISNUMBER('Data hydrocarbon polyaromatig'!O37)=TRUE, IF('Data hydrocarbon polyaromatig'!O37&lt;'Data hydrocarbon polyaromatig'!O$38, "ERROR", 'Data hydrocarbon polyaromatig'!O37/1000), IF('Data hydrocarbon polyaromatig'!O37="&lt;LOD",'Data hydrocarbon polyaromatig'!O$38/1000, "ERROR")))</f>
        <v/>
      </c>
      <c r="Q37" s="239" t="str">
        <f>IF('Data hydrocarbon polyaromatig'!P37="","",IF(ISNUMBER('Data hydrocarbon polyaromatig'!P37)=TRUE, IF('Data hydrocarbon polyaromatig'!P37&lt;'Data hydrocarbon polyaromatig'!P$38, "ERROR", 'Data hydrocarbon polyaromatig'!P37/1000), IF('Data hydrocarbon polyaromatig'!P37="&lt;LOD",'Data hydrocarbon polyaromatig'!P$38/1000, "ERROR")))</f>
        <v/>
      </c>
      <c r="R37" s="239" t="str">
        <f>IF('Data hydrocarbon polyaromatig'!Q37="","",IF(ISNUMBER('Data hydrocarbon polyaromatig'!Q37)=TRUE, IF('Data hydrocarbon polyaromatig'!Q37&lt;'Data hydrocarbon polyaromatig'!Q$38, "ERROR", 'Data hydrocarbon polyaromatig'!Q37/1000), IF('Data hydrocarbon polyaromatig'!Q37="&lt;LOD",'Data hydrocarbon polyaromatig'!Q$38/1000, "ERROR")))</f>
        <v/>
      </c>
      <c r="S37" s="239" t="str">
        <f>IF('Data hydrocarbon polyaromatig'!R37="","",IF(ISNUMBER('Data hydrocarbon polyaromatig'!R37)=TRUE, IF('Data hydrocarbon polyaromatig'!R37&lt;'Data hydrocarbon polyaromatig'!R$38, "ERROR", 'Data hydrocarbon polyaromatig'!R37/1000), IF('Data hydrocarbon polyaromatig'!R37="&lt;LOD",'Data hydrocarbon polyaromatig'!R$38/1000, "ERROR")))</f>
        <v/>
      </c>
      <c r="T37" s="239" t="str">
        <f>IF('Data hydrocarbon polyaromatig'!S37="","",IF(ISNUMBER('Data hydrocarbon polyaromatig'!S37)=TRUE, IF('Data hydrocarbon polyaromatig'!S37&lt;'Data hydrocarbon polyaromatig'!S$38, "ERROR", 'Data hydrocarbon polyaromatig'!S37/1000), IF('Data hydrocarbon polyaromatig'!S37="&lt;LOD",'Data hydrocarbon polyaromatig'!S$38/1000, "ERROR")))</f>
        <v/>
      </c>
      <c r="U37" s="239" t="str">
        <f>IF('Data hydrocarbon polyaromatig'!T37="","",IF(ISNUMBER('Data hydrocarbon polyaromatig'!T37)=TRUE, IF('Data hydrocarbon polyaromatig'!T37&lt;'Data hydrocarbon polyaromatig'!T$38, "ERROR", 'Data hydrocarbon polyaromatig'!T37/1000), IF('Data hydrocarbon polyaromatig'!T37="&lt;LOD",'Data hydrocarbon polyaromatig'!T$38/1000, "ERROR")))</f>
        <v/>
      </c>
      <c r="V37" s="239" t="str">
        <f>IF('Data hydrocarbon polyaromatig'!U37="","",IF(ISNUMBER('Data hydrocarbon polyaromatig'!U37)=TRUE, IF('Data hydrocarbon polyaromatig'!U37&lt;'Data hydrocarbon polyaromatig'!U$38, "ERROR", 'Data hydrocarbon polyaromatig'!U37/1000), IF('Data hydrocarbon polyaromatig'!U37="&lt;LOD",'Data hydrocarbon polyaromatig'!U$38/1000, "ERROR")))</f>
        <v/>
      </c>
      <c r="W37" s="239" t="str">
        <f>IF('Data hydrocarbon polyaromatig'!V37="","",IF(ISNUMBER('Data hydrocarbon polyaromatig'!V37)=TRUE, IF('Data hydrocarbon polyaromatig'!V37&lt;'Data hydrocarbon polyaromatig'!V$38, "ERROR", 'Data hydrocarbon polyaromatig'!V37/1000), IF('Data hydrocarbon polyaromatig'!V37="&lt;LOD",'Data hydrocarbon polyaromatig'!V$38/1000, "ERROR")))</f>
        <v/>
      </c>
      <c r="X37" s="239" t="str">
        <f>IF('Data hydrocarbon polyaromatig'!W37="","",IF(ISNUMBER('Data hydrocarbon polyaromatig'!W37)=TRUE, IF('Data hydrocarbon polyaromatig'!W37&lt;'Data hydrocarbon polyaromatig'!W$38, "ERROR", 'Data hydrocarbon polyaromatig'!W37/1000), IF('Data hydrocarbon polyaromatig'!W37="&lt;LOD",'Data hydrocarbon polyaromatig'!W$38/1000, "ERROR")))</f>
        <v/>
      </c>
      <c r="Y37" s="29" t="str">
        <f>IF('Data hydrocarbon polyaromatig'!X37="","",IF(ISNUMBER('Data hydrocarbon polyaromatig'!X37)=TRUE, IF('Data hydrocarbon polyaromatig'!X37&lt;'Data hydrocarbon polyaromatig'!X$38, "ERROR", 'Data hydrocarbon polyaromatig'!X37/1000), IF('Data hydrocarbon polyaromatig'!X37="&lt;LOD",'Data hydrocarbon polyaromatig'!X$38/1000, "ERROR")))</f>
        <v/>
      </c>
      <c r="Z37" s="29" t="str">
        <f>IF('Data hydrocarbon polyaromatig'!Y37="","",IF(ISNUMBER('Data hydrocarbon polyaromatig'!Y37)=TRUE, IF('Data hydrocarbon polyaromatig'!Y37&lt;'Data hydrocarbon polyaromatig'!Y$38, "ERROR", 'Data hydrocarbon polyaromatig'!Y37/1000), IF('Data hydrocarbon polyaromatig'!Y37="&lt;LOD",'Data hydrocarbon polyaromatig'!Y$38/1000, "ERROR")))</f>
        <v/>
      </c>
      <c r="AA37" s="29" t="str">
        <f>IF('Data hydrocarbon polyaromatig'!Z37="","",IF(ISNUMBER('Data hydrocarbon polyaromatig'!Z37)=TRUE, IF('Data hydrocarbon polyaromatig'!Z37&lt;'Data hydrocarbon polyaromatig'!Z$38, "ERROR", 'Data hydrocarbon polyaromatig'!Z37/1000), IF('Data hydrocarbon polyaromatig'!Z37="&lt;LOD",'Data hydrocarbon polyaromatig'!Z$38/1000, "ERROR")))</f>
        <v/>
      </c>
      <c r="AB37" s="29" t="str">
        <f>IF('Data hydrocarbon polyaromatig'!AA37="","",IF(ISNUMBER('Data hydrocarbon polyaromatig'!AA37)=TRUE, IF('Data hydrocarbon polyaromatig'!AA37&lt;'Data hydrocarbon polyaromatig'!AA$38, "ERROR", 'Data hydrocarbon polyaromatig'!AA37/1000), IF('Data hydrocarbon polyaromatig'!AA37="&lt;LOD",'Data hydrocarbon polyaromatig'!AA$38/1000, "ERROR")))</f>
        <v/>
      </c>
      <c r="AC37" s="29" t="str">
        <f>IF('Data hydrocarbon polyaromatig'!AB37="","",IF(ISNUMBER('Data hydrocarbon polyaromatig'!AB37)=TRUE, IF('Data hydrocarbon polyaromatig'!AB37&lt;'Data hydrocarbon polyaromatig'!AB$38, "ERROR", 'Data hydrocarbon polyaromatig'!AB37/1000), IF('Data hydrocarbon polyaromatig'!AB37="&lt;LOD",'Data hydrocarbon polyaromatig'!AB$38/1000, "ERROR")))</f>
        <v/>
      </c>
      <c r="AD37" s="29" t="str">
        <f>IF('Data hydrocarbon polyaromatig'!AC37="","",IF(ISNUMBER('Data hydrocarbon polyaromatig'!AC37)=TRUE, IF('Data hydrocarbon polyaromatig'!AC37&lt;'Data hydrocarbon polyaromatig'!AC$38, "ERROR", 'Data hydrocarbon polyaromatig'!AC37/1000), IF('Data hydrocarbon polyaromatig'!AC37="&lt;LOD",'Data hydrocarbon polyaromatig'!AC$38/1000, "ERROR")))</f>
        <v/>
      </c>
      <c r="AE37" s="29" t="str">
        <f>IF('Data hydrocarbon polyaromatig'!AD37="","",IF(ISNUMBER('Data hydrocarbon polyaromatig'!AD37)=TRUE, IF('Data hydrocarbon polyaromatig'!AD37&lt;'Data hydrocarbon polyaromatig'!AD$38, "ERROR", 'Data hydrocarbon polyaromatig'!AD37/1000), IF('Data hydrocarbon polyaromatig'!AD37="&lt;LOD",'Data hydrocarbon polyaromatig'!AD$38/1000, "ERROR")))</f>
        <v/>
      </c>
      <c r="AF37" s="29" t="str">
        <f>IF('Data hydrocarbon polyaromatig'!AE37="","",IF(ISNUMBER('Data hydrocarbon polyaromatig'!AE37)=TRUE, IF('Data hydrocarbon polyaromatig'!AE37&lt;'Data hydrocarbon polyaromatig'!AE$38, "ERROR", 'Data hydrocarbon polyaromatig'!AE37/1000), IF('Data hydrocarbon polyaromatig'!AE37="&lt;LOD",'Data hydrocarbon polyaromatig'!AE$38/1000, "ERROR")))</f>
        <v/>
      </c>
      <c r="AG37" s="29" t="str">
        <f>IF('Data hydrocarbon polyaromatig'!AF37="","",IF(ISNUMBER('Data hydrocarbon polyaromatig'!AF37)=TRUE, IF('Data hydrocarbon polyaromatig'!AF37&lt;'Data hydrocarbon polyaromatig'!AF$38, "ERROR", 'Data hydrocarbon polyaromatig'!AF37/1000), IF('Data hydrocarbon polyaromatig'!AF37="&lt;LOD",'Data hydrocarbon polyaromatig'!AF$38/1000, "ERROR")))</f>
        <v/>
      </c>
      <c r="AH37" s="29" t="str">
        <f>IF('Data hydrocarbon polyaromatig'!AG37="","",IF(ISNUMBER('Data hydrocarbon polyaromatig'!AG37)=TRUE, IF('Data hydrocarbon polyaromatig'!AG37&lt;'Data hydrocarbon polyaromatig'!AG$38, "ERROR", 'Data hydrocarbon polyaromatig'!AG37), IF('Data hydrocarbon polyaromatig'!AG37="&lt;LOD",'Data hydrocarbon polyaromatig'!AG$38, "ERROR")))</f>
        <v/>
      </c>
      <c r="AI37" s="400"/>
    </row>
    <row r="38" spans="7:35" ht="19.5" customHeight="1" thickBot="1" x14ac:dyDescent="0.4">
      <c r="G38" s="396"/>
      <c r="H38" s="13"/>
      <c r="I38" s="14"/>
      <c r="J38" s="12" t="s">
        <v>142</v>
      </c>
      <c r="K38" s="50"/>
      <c r="L38" s="219" t="str">
        <f>IF(COUNT(L8:L37)&lt;1,"", AVERAGE(L8:L37))</f>
        <v/>
      </c>
      <c r="M38" s="240" t="str">
        <f t="shared" ref="M38:AH38" si="0">IF(COUNT(M8:M37)&lt;1,"", AVERAGE(M8:M37))</f>
        <v/>
      </c>
      <c r="N38" s="240" t="str">
        <f t="shared" si="0"/>
        <v/>
      </c>
      <c r="O38" s="240" t="str">
        <f t="shared" si="0"/>
        <v/>
      </c>
      <c r="P38" s="240" t="str">
        <f t="shared" si="0"/>
        <v/>
      </c>
      <c r="Q38" s="240" t="str">
        <f t="shared" si="0"/>
        <v/>
      </c>
      <c r="R38" s="240" t="str">
        <f t="shared" si="0"/>
        <v/>
      </c>
      <c r="S38" s="240" t="str">
        <f t="shared" si="0"/>
        <v/>
      </c>
      <c r="T38" s="240" t="str">
        <f t="shared" si="0"/>
        <v/>
      </c>
      <c r="U38" s="240" t="str">
        <f t="shared" si="0"/>
        <v/>
      </c>
      <c r="V38" s="240" t="str">
        <f t="shared" si="0"/>
        <v/>
      </c>
      <c r="W38" s="240" t="str">
        <f t="shared" si="0"/>
        <v/>
      </c>
      <c r="X38" s="240" t="str">
        <f t="shared" si="0"/>
        <v/>
      </c>
      <c r="Y38" s="220" t="str">
        <f t="shared" si="0"/>
        <v/>
      </c>
      <c r="Z38" s="220" t="str">
        <f t="shared" si="0"/>
        <v/>
      </c>
      <c r="AA38" s="220" t="str">
        <f t="shared" si="0"/>
        <v/>
      </c>
      <c r="AB38" s="220" t="str">
        <f t="shared" si="0"/>
        <v/>
      </c>
      <c r="AC38" s="220" t="str">
        <f t="shared" si="0"/>
        <v/>
      </c>
      <c r="AD38" s="220" t="str">
        <f t="shared" si="0"/>
        <v/>
      </c>
      <c r="AE38" s="220" t="str">
        <f t="shared" si="0"/>
        <v/>
      </c>
      <c r="AF38" s="220" t="str">
        <f t="shared" si="0"/>
        <v/>
      </c>
      <c r="AG38" s="220" t="str">
        <f t="shared" si="0"/>
        <v/>
      </c>
      <c r="AH38" s="220" t="str">
        <f t="shared" si="0"/>
        <v/>
      </c>
      <c r="AI38" s="400"/>
    </row>
    <row r="39" spans="7:35" ht="19.5" customHeight="1" thickBot="1" x14ac:dyDescent="0.4">
      <c r="G39" s="396"/>
      <c r="H39" s="424"/>
      <c r="I39" s="424"/>
      <c r="J39" s="424"/>
      <c r="K39" s="425"/>
      <c r="L39" s="398"/>
      <c r="M39" s="398"/>
      <c r="N39" s="398"/>
      <c r="O39" s="398"/>
      <c r="P39" s="416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398"/>
      <c r="AG39" s="398"/>
      <c r="AH39" s="398"/>
      <c r="AI39" s="400"/>
    </row>
    <row r="40" spans="7:35" ht="19.5" customHeight="1" thickBot="1" x14ac:dyDescent="0.4">
      <c r="G40" s="396"/>
      <c r="H40" s="13"/>
      <c r="I40" s="14"/>
      <c r="J40" s="14"/>
      <c r="K40" s="12" t="s">
        <v>172</v>
      </c>
      <c r="L40" s="241">
        <v>0.1</v>
      </c>
      <c r="M40" s="242">
        <v>0.1</v>
      </c>
      <c r="N40" s="242">
        <v>0.1</v>
      </c>
      <c r="O40" s="242">
        <v>0.1</v>
      </c>
      <c r="P40" s="242">
        <v>0.1</v>
      </c>
      <c r="Q40" s="242">
        <v>0.1</v>
      </c>
      <c r="R40" s="242">
        <v>0.1</v>
      </c>
      <c r="S40" s="241">
        <v>0.1</v>
      </c>
      <c r="T40" s="242">
        <v>0.1</v>
      </c>
      <c r="U40" s="242">
        <v>0.1</v>
      </c>
      <c r="V40" s="242">
        <v>0.1</v>
      </c>
      <c r="W40" s="242">
        <v>0.1</v>
      </c>
      <c r="X40" s="242">
        <v>0.1</v>
      </c>
      <c r="Y40" s="242">
        <v>0.1</v>
      </c>
      <c r="Z40" s="242">
        <v>0.01</v>
      </c>
      <c r="AA40" s="241">
        <v>0.1</v>
      </c>
      <c r="AB40" s="242">
        <v>0.1</v>
      </c>
      <c r="AC40" s="241">
        <v>0.1</v>
      </c>
      <c r="AD40" s="242">
        <v>0.1</v>
      </c>
      <c r="AE40" s="242">
        <v>0.1</v>
      </c>
      <c r="AF40" s="242">
        <v>0.1</v>
      </c>
      <c r="AG40" s="242">
        <v>0.1</v>
      </c>
      <c r="AH40" s="242">
        <v>100</v>
      </c>
      <c r="AI40" s="423"/>
    </row>
    <row r="41" spans="7:35" ht="20.149999999999999" customHeight="1" thickBot="1" x14ac:dyDescent="0.4">
      <c r="G41" s="397"/>
      <c r="H41" s="398"/>
      <c r="I41" s="398"/>
      <c r="J41" s="398"/>
      <c r="K41" s="398"/>
      <c r="L41" s="398"/>
      <c r="M41" s="398"/>
      <c r="N41" s="398"/>
      <c r="O41" s="398"/>
      <c r="P41" s="416"/>
      <c r="Q41" s="398"/>
      <c r="R41" s="398"/>
      <c r="S41" s="398"/>
      <c r="T41" s="422"/>
      <c r="U41" s="422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9"/>
    </row>
    <row r="42" spans="7:35" ht="20.149999999999999" customHeight="1" x14ac:dyDescent="0.35">
      <c r="K42" s="3"/>
      <c r="AI42" s="3"/>
    </row>
    <row r="43" spans="7:35" ht="20.149999999999999" customHeight="1" x14ac:dyDescent="0.35">
      <c r="K43" s="3"/>
      <c r="AI43" s="3"/>
    </row>
    <row r="44" spans="7:35" ht="20.149999999999999" customHeight="1" thickBot="1" x14ac:dyDescent="0.4">
      <c r="H44" s="19" t="s">
        <v>173</v>
      </c>
      <c r="K44" s="3"/>
      <c r="AI44" s="3"/>
    </row>
    <row r="45" spans="7:35" ht="20.149999999999999" customHeight="1" thickBot="1" x14ac:dyDescent="0.4">
      <c r="G45" s="395"/>
      <c r="H45" s="393"/>
      <c r="I45" s="393"/>
      <c r="J45" s="393"/>
      <c r="K45" s="393"/>
      <c r="L45" s="393"/>
      <c r="M45" s="393"/>
      <c r="N45" s="393"/>
      <c r="O45" s="393"/>
      <c r="P45" s="419"/>
      <c r="Q45" s="393"/>
      <c r="R45" s="393"/>
      <c r="S45" s="393"/>
      <c r="T45" s="422"/>
      <c r="U45" s="422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4"/>
    </row>
    <row r="46" spans="7:35" ht="20.149999999999999" customHeight="1" x14ac:dyDescent="0.35">
      <c r="G46" s="396"/>
      <c r="H46" s="467" t="s">
        <v>23</v>
      </c>
      <c r="I46" s="470" t="s">
        <v>9</v>
      </c>
      <c r="J46" s="470" t="s">
        <v>78</v>
      </c>
      <c r="K46" s="527" t="s">
        <v>24</v>
      </c>
      <c r="L46" s="539" t="s">
        <v>174</v>
      </c>
      <c r="M46" s="540"/>
      <c r="N46" s="540"/>
      <c r="O46" s="540"/>
      <c r="P46" s="540"/>
      <c r="Q46" s="540"/>
      <c r="R46" s="540"/>
      <c r="S46" s="540"/>
      <c r="T46" s="540"/>
      <c r="U46" s="540"/>
      <c r="V46" s="540"/>
      <c r="W46" s="540"/>
      <c r="X46" s="540"/>
      <c r="Y46" s="540"/>
      <c r="Z46" s="540"/>
      <c r="AA46" s="540"/>
      <c r="AB46" s="540"/>
      <c r="AC46" s="540"/>
      <c r="AD46" s="540"/>
      <c r="AE46" s="540"/>
      <c r="AF46" s="540"/>
      <c r="AG46" s="541"/>
      <c r="AH46" s="537" t="s">
        <v>145</v>
      </c>
      <c r="AI46" s="400"/>
    </row>
    <row r="47" spans="7:35" ht="20.149999999999999" customHeight="1" thickBot="1" x14ac:dyDescent="0.4">
      <c r="G47" s="396"/>
      <c r="H47" s="469"/>
      <c r="I47" s="472"/>
      <c r="J47" s="472"/>
      <c r="K47" s="500"/>
      <c r="L47" s="9" t="s">
        <v>146</v>
      </c>
      <c r="M47" s="10" t="s">
        <v>147</v>
      </c>
      <c r="N47" s="235" t="s">
        <v>148</v>
      </c>
      <c r="O47" s="236" t="s">
        <v>149</v>
      </c>
      <c r="P47" s="236" t="s">
        <v>150</v>
      </c>
      <c r="Q47" s="17" t="s">
        <v>151</v>
      </c>
      <c r="R47" s="237" t="s">
        <v>152</v>
      </c>
      <c r="S47" s="17" t="s">
        <v>153</v>
      </c>
      <c r="T47" s="138" t="s">
        <v>154</v>
      </c>
      <c r="U47" s="238" t="s">
        <v>155</v>
      </c>
      <c r="V47" s="238" t="s">
        <v>156</v>
      </c>
      <c r="W47" s="238" t="s">
        <v>157</v>
      </c>
      <c r="X47" s="238" t="s">
        <v>158</v>
      </c>
      <c r="Y47" s="235" t="s">
        <v>159</v>
      </c>
      <c r="Z47" s="17" t="s">
        <v>160</v>
      </c>
      <c r="AA47" s="235" t="s">
        <v>161</v>
      </c>
      <c r="AB47" s="17" t="s">
        <v>162</v>
      </c>
      <c r="AC47" s="236" t="s">
        <v>163</v>
      </c>
      <c r="AD47" s="17" t="s">
        <v>164</v>
      </c>
      <c r="AE47" s="17" t="s">
        <v>165</v>
      </c>
      <c r="AF47" s="236" t="s">
        <v>166</v>
      </c>
      <c r="AG47" s="236" t="s">
        <v>167</v>
      </c>
      <c r="AH47" s="538"/>
      <c r="AI47" s="400"/>
    </row>
    <row r="48" spans="7:35" ht="20.149999999999999" customHeight="1" x14ac:dyDescent="0.35">
      <c r="G48" s="396"/>
      <c r="H48" s="20" t="str">
        <f t="shared" ref="H48:I77" si="1">IF(H8="","",H8)</f>
        <v/>
      </c>
      <c r="I48" s="21" t="str">
        <f t="shared" si="1"/>
        <v/>
      </c>
      <c r="J48" s="21" t="str">
        <f t="shared" ref="J48:J77" si="2">IF(J8="","",J8)</f>
        <v/>
      </c>
      <c r="K48" s="36" t="str">
        <f t="shared" ref="K48:K77" si="3">IF(K8="","",K8)</f>
        <v/>
      </c>
      <c r="L48" s="20" t="str">
        <f>IF(L8="","",((('Data nodweddion ffisegol'!$M9/100)*L8)*1000))</f>
        <v/>
      </c>
      <c r="M48" s="21" t="str">
        <f>IF(M8="","",((('Data nodweddion ffisegol'!$M9/100)*M8)*1000))</f>
        <v/>
      </c>
      <c r="N48" s="21" t="str">
        <f>IF(N8="","",((('Data nodweddion ffisegol'!$M9/100)*N8)*1000))</f>
        <v/>
      </c>
      <c r="O48" s="21" t="str">
        <f>IF(O8="","",((('Data nodweddion ffisegol'!$M9/100)*O8)*1000))</f>
        <v/>
      </c>
      <c r="P48" s="21" t="str">
        <f>IF(P8="","",((('Data nodweddion ffisegol'!$M9/100)*P8)*1000))</f>
        <v/>
      </c>
      <c r="Q48" s="21" t="str">
        <f>IF(Q8="","",((('Data nodweddion ffisegol'!$M9/100)*Q8)*1000))</f>
        <v/>
      </c>
      <c r="R48" s="21" t="str">
        <f>IF(R8="","",((('Data nodweddion ffisegol'!$M9/100)*R8)*1000))</f>
        <v/>
      </c>
      <c r="S48" s="36" t="str">
        <f>IF(S8="","",((('Data nodweddion ffisegol'!$M9/100)*S8)*1000))</f>
        <v/>
      </c>
      <c r="T48" s="21" t="str">
        <f>IF(T8="","",((('Data nodweddion ffisegol'!$M9/100)*T8)*1000))</f>
        <v/>
      </c>
      <c r="U48" s="21" t="str">
        <f>IF(U8="","",((('Data nodweddion ffisegol'!$M9/100)*U8)*1000))</f>
        <v/>
      </c>
      <c r="V48" s="21" t="str">
        <f>IF(V8="","",((('Data nodweddion ffisegol'!$M9/100)*V8)*1000))</f>
        <v/>
      </c>
      <c r="W48" s="21" t="str">
        <f>IF(W8="","",((('Data nodweddion ffisegol'!$M9/100)*W8)*1000))</f>
        <v/>
      </c>
      <c r="X48" s="21" t="str">
        <f>IF(X8="","",((('Data nodweddion ffisegol'!$M9/100)*X8)*1000))</f>
        <v/>
      </c>
      <c r="Y48" s="21" t="str">
        <f>IF(Y8="","",((('Data nodweddion ffisegol'!$M9/100)*Y8)*1000))</f>
        <v/>
      </c>
      <c r="Z48" s="21" t="str">
        <f>IF(Z8="","",((('Data nodweddion ffisegol'!$M9/100)*Z8)*1000))</f>
        <v/>
      </c>
      <c r="AA48" s="21" t="str">
        <f>IF(AA8="","",((('Data nodweddion ffisegol'!$M9/100)*AA8)*1000))</f>
        <v/>
      </c>
      <c r="AB48" s="21" t="str">
        <f>IF(AB8="","",((('Data nodweddion ffisegol'!$M9/100)*AB8)*1000))</f>
        <v/>
      </c>
      <c r="AC48" s="21" t="str">
        <f>IF(AC8="","",((('Data nodweddion ffisegol'!$M9/100)*AC8)*1000))</f>
        <v/>
      </c>
      <c r="AD48" s="21" t="str">
        <f>IF(AD8="","",((('Data nodweddion ffisegol'!$M9/100)*AD8)*1000))</f>
        <v/>
      </c>
      <c r="AE48" s="21" t="str">
        <f>IF(AE8="","",((('Data nodweddion ffisegol'!$M9/100)*AE8)*1000))</f>
        <v/>
      </c>
      <c r="AF48" s="21" t="str">
        <f>IF(AF8="","",((('Data nodweddion ffisegol'!$M9/100)*AF8)*1000))</f>
        <v/>
      </c>
      <c r="AG48" s="21" t="str">
        <f>IF(AG8="","",((('Data nodweddion ffisegol'!$M9/100)*AG8)*1000))</f>
        <v/>
      </c>
      <c r="AH48" s="21" t="str">
        <f>IF(AH8="","",((('Data nodweddion ffisegol'!$M9/100)*AH8)))</f>
        <v/>
      </c>
      <c r="AI48" s="400"/>
    </row>
    <row r="49" spans="7:35" ht="20.149999999999999" customHeight="1" x14ac:dyDescent="0.35">
      <c r="G49" s="396"/>
      <c r="H49" s="23" t="str">
        <f t="shared" si="1"/>
        <v/>
      </c>
      <c r="I49" s="24" t="str">
        <f t="shared" si="1"/>
        <v/>
      </c>
      <c r="J49" s="24" t="str">
        <f t="shared" si="2"/>
        <v/>
      </c>
      <c r="K49" s="37" t="str">
        <f t="shared" si="3"/>
        <v/>
      </c>
      <c r="L49" s="23" t="str">
        <f>IF(L9="","",((('Data nodweddion ffisegol'!$M10/100)*L9)*1000))</f>
        <v/>
      </c>
      <c r="M49" s="24" t="str">
        <f>IF(M9="","",((('Data nodweddion ffisegol'!$M10/100)*M9)*1000))</f>
        <v/>
      </c>
      <c r="N49" s="24" t="str">
        <f>IF(N9="","",((('Data nodweddion ffisegol'!$M10/100)*N9)*1000))</f>
        <v/>
      </c>
      <c r="O49" s="24" t="str">
        <f>IF(O9="","",((('Data nodweddion ffisegol'!$M10/100)*O9)*1000))</f>
        <v/>
      </c>
      <c r="P49" s="24" t="str">
        <f>IF(P9="","",((('Data nodweddion ffisegol'!$M10/100)*P9)*1000))</f>
        <v/>
      </c>
      <c r="Q49" s="24" t="str">
        <f>IF(Q9="","",((('Data nodweddion ffisegol'!$M10/100)*Q9)*1000))</f>
        <v/>
      </c>
      <c r="R49" s="24" t="str">
        <f>IF(R9="","",((('Data nodweddion ffisegol'!$M10/100)*R9)*1000))</f>
        <v/>
      </c>
      <c r="S49" s="37" t="str">
        <f>IF(S9="","",((('Data nodweddion ffisegol'!$M10/100)*S9)*1000))</f>
        <v/>
      </c>
      <c r="T49" s="24" t="str">
        <f>IF(T9="","",((('Data nodweddion ffisegol'!$M10/100)*T9)*1000))</f>
        <v/>
      </c>
      <c r="U49" s="24" t="str">
        <f>IF(U9="","",((('Data nodweddion ffisegol'!$M10/100)*U9)*1000))</f>
        <v/>
      </c>
      <c r="V49" s="24" t="str">
        <f>IF(V9="","",((('Data nodweddion ffisegol'!$M10/100)*V9)*1000))</f>
        <v/>
      </c>
      <c r="W49" s="24" t="str">
        <f>IF(W9="","",((('Data nodweddion ffisegol'!$M10/100)*W9)*1000))</f>
        <v/>
      </c>
      <c r="X49" s="24" t="str">
        <f>IF(X9="","",((('Data nodweddion ffisegol'!$M10/100)*X9)*1000))</f>
        <v/>
      </c>
      <c r="Y49" s="24" t="str">
        <f>IF(Y9="","",((('Data nodweddion ffisegol'!$M10/100)*Y9)*1000))</f>
        <v/>
      </c>
      <c r="Z49" s="24" t="str">
        <f>IF(Z9="","",((('Data nodweddion ffisegol'!$M10/100)*Z9)*1000))</f>
        <v/>
      </c>
      <c r="AA49" s="24" t="str">
        <f>IF(AA9="","",((('Data nodweddion ffisegol'!$M10/100)*AA9)*1000))</f>
        <v/>
      </c>
      <c r="AB49" s="24" t="str">
        <f>IF(AB9="","",((('Data nodweddion ffisegol'!$M10/100)*AB9)*1000))</f>
        <v/>
      </c>
      <c r="AC49" s="24" t="str">
        <f>IF(AC9="","",((('Data nodweddion ffisegol'!$M10/100)*AC9)*1000))</f>
        <v/>
      </c>
      <c r="AD49" s="24" t="str">
        <f>IF(AD9="","",((('Data nodweddion ffisegol'!$M10/100)*AD9)*1000))</f>
        <v/>
      </c>
      <c r="AE49" s="24" t="str">
        <f>IF(AE9="","",((('Data nodweddion ffisegol'!$M10/100)*AE9)*1000))</f>
        <v/>
      </c>
      <c r="AF49" s="24" t="str">
        <f>IF(AF9="","",((('Data nodweddion ffisegol'!$M10/100)*AF9)*1000))</f>
        <v/>
      </c>
      <c r="AG49" s="24" t="str">
        <f>IF(AG9="","",((('Data nodweddion ffisegol'!$M10/100)*AG9)*1000))</f>
        <v/>
      </c>
      <c r="AH49" s="24" t="str">
        <f>IF(AH9="","",((('Data nodweddion ffisegol'!$M10/100)*AH9)))</f>
        <v/>
      </c>
      <c r="AI49" s="400"/>
    </row>
    <row r="50" spans="7:35" ht="20.149999999999999" customHeight="1" x14ac:dyDescent="0.35">
      <c r="G50" s="396"/>
      <c r="H50" s="23" t="str">
        <f t="shared" si="1"/>
        <v/>
      </c>
      <c r="I50" s="24" t="str">
        <f t="shared" si="1"/>
        <v/>
      </c>
      <c r="J50" s="24" t="str">
        <f t="shared" si="2"/>
        <v/>
      </c>
      <c r="K50" s="37" t="str">
        <f t="shared" si="3"/>
        <v/>
      </c>
      <c r="L50" s="23" t="str">
        <f>IF(L10="","",((('Data nodweddion ffisegol'!$M11/100)*L10)*1000))</f>
        <v/>
      </c>
      <c r="M50" s="24" t="str">
        <f>IF(M10="","",((('Data nodweddion ffisegol'!$M11/100)*M10)*1000))</f>
        <v/>
      </c>
      <c r="N50" s="24" t="str">
        <f>IF(N10="","",((('Data nodweddion ffisegol'!$M11/100)*N10)*1000))</f>
        <v/>
      </c>
      <c r="O50" s="24" t="str">
        <f>IF(O10="","",((('Data nodweddion ffisegol'!$M11/100)*O10)*1000))</f>
        <v/>
      </c>
      <c r="P50" s="24" t="str">
        <f>IF(P10="","",((('Data nodweddion ffisegol'!$M11/100)*P10)*1000))</f>
        <v/>
      </c>
      <c r="Q50" s="24" t="str">
        <f>IF(Q10="","",((('Data nodweddion ffisegol'!$M11/100)*Q10)*1000))</f>
        <v/>
      </c>
      <c r="R50" s="24" t="str">
        <f>IF(R10="","",((('Data nodweddion ffisegol'!$M11/100)*R10)*1000))</f>
        <v/>
      </c>
      <c r="S50" s="37" t="str">
        <f>IF(S10="","",((('Data nodweddion ffisegol'!$M11/100)*S10)*1000))</f>
        <v/>
      </c>
      <c r="T50" s="24" t="str">
        <f>IF(T10="","",((('Data nodweddion ffisegol'!$M11/100)*T10)*1000))</f>
        <v/>
      </c>
      <c r="U50" s="24" t="str">
        <f>IF(U10="","",((('Data nodweddion ffisegol'!$M11/100)*U10)*1000))</f>
        <v/>
      </c>
      <c r="V50" s="24" t="str">
        <f>IF(V10="","",((('Data nodweddion ffisegol'!$M11/100)*V10)*1000))</f>
        <v/>
      </c>
      <c r="W50" s="24" t="str">
        <f>IF(W10="","",((('Data nodweddion ffisegol'!$M11/100)*W10)*1000))</f>
        <v/>
      </c>
      <c r="X50" s="24" t="str">
        <f>IF(X10="","",((('Data nodweddion ffisegol'!$M11/100)*X10)*1000))</f>
        <v/>
      </c>
      <c r="Y50" s="24" t="str">
        <f>IF(Y10="","",((('Data nodweddion ffisegol'!$M11/100)*Y10)*1000))</f>
        <v/>
      </c>
      <c r="Z50" s="24" t="str">
        <f>IF(Z10="","",((('Data nodweddion ffisegol'!$M11/100)*Z10)*1000))</f>
        <v/>
      </c>
      <c r="AA50" s="24" t="str">
        <f>IF(AA10="","",((('Data nodweddion ffisegol'!$M11/100)*AA10)*1000))</f>
        <v/>
      </c>
      <c r="AB50" s="24" t="str">
        <f>IF(AB10="","",((('Data nodweddion ffisegol'!$M11/100)*AB10)*1000))</f>
        <v/>
      </c>
      <c r="AC50" s="24" t="str">
        <f>IF(AC10="","",((('Data nodweddion ffisegol'!$M11/100)*AC10)*1000))</f>
        <v/>
      </c>
      <c r="AD50" s="24" t="str">
        <f>IF(AD10="","",((('Data nodweddion ffisegol'!$M11/100)*AD10)*1000))</f>
        <v/>
      </c>
      <c r="AE50" s="24" t="str">
        <f>IF(AE10="","",((('Data nodweddion ffisegol'!$M11/100)*AE10)*1000))</f>
        <v/>
      </c>
      <c r="AF50" s="24" t="str">
        <f>IF(AF10="","",((('Data nodweddion ffisegol'!$M11/100)*AF10)*1000))</f>
        <v/>
      </c>
      <c r="AG50" s="24" t="str">
        <f>IF(AG10="","",((('Data nodweddion ffisegol'!$M11/100)*AG10)*1000))</f>
        <v/>
      </c>
      <c r="AH50" s="24" t="str">
        <f>IF(AH10="","",((('Data nodweddion ffisegol'!$M11/100)*AH10)))</f>
        <v/>
      </c>
      <c r="AI50" s="400"/>
    </row>
    <row r="51" spans="7:35" ht="20.149999999999999" customHeight="1" x14ac:dyDescent="0.35">
      <c r="G51" s="396"/>
      <c r="H51" s="23" t="str">
        <f t="shared" si="1"/>
        <v/>
      </c>
      <c r="I51" s="24" t="str">
        <f t="shared" si="1"/>
        <v/>
      </c>
      <c r="J51" s="24" t="str">
        <f t="shared" si="2"/>
        <v/>
      </c>
      <c r="K51" s="37" t="str">
        <f t="shared" si="3"/>
        <v/>
      </c>
      <c r="L51" s="23" t="str">
        <f>IF(L11="","",((('Data nodweddion ffisegol'!$M12/100)*L11)*1000))</f>
        <v/>
      </c>
      <c r="M51" s="24" t="str">
        <f>IF(M11="","",((('Data nodweddion ffisegol'!$M12/100)*M11)*1000))</f>
        <v/>
      </c>
      <c r="N51" s="24" t="str">
        <f>IF(N11="","",((('Data nodweddion ffisegol'!$M12/100)*N11)*1000))</f>
        <v/>
      </c>
      <c r="O51" s="24" t="str">
        <f>IF(O11="","",((('Data nodweddion ffisegol'!$M12/100)*O11)*1000))</f>
        <v/>
      </c>
      <c r="P51" s="24" t="str">
        <f>IF(P11="","",((('Data nodweddion ffisegol'!$M12/100)*P11)*1000))</f>
        <v/>
      </c>
      <c r="Q51" s="24" t="str">
        <f>IF(Q11="","",((('Data nodweddion ffisegol'!$M12/100)*Q11)*1000))</f>
        <v/>
      </c>
      <c r="R51" s="24" t="str">
        <f>IF(R11="","",((('Data nodweddion ffisegol'!$M12/100)*R11)*1000))</f>
        <v/>
      </c>
      <c r="S51" s="37" t="str">
        <f>IF(S11="","",((('Data nodweddion ffisegol'!$M12/100)*S11)*1000))</f>
        <v/>
      </c>
      <c r="T51" s="24" t="str">
        <f>IF(T11="","",((('Data nodweddion ffisegol'!$M12/100)*T11)*1000))</f>
        <v/>
      </c>
      <c r="U51" s="24" t="str">
        <f>IF(U11="","",((('Data nodweddion ffisegol'!$M12/100)*U11)*1000))</f>
        <v/>
      </c>
      <c r="V51" s="24" t="str">
        <f>IF(V11="","",((('Data nodweddion ffisegol'!$M12/100)*V11)*1000))</f>
        <v/>
      </c>
      <c r="W51" s="24" t="str">
        <f>IF(W11="","",((('Data nodweddion ffisegol'!$M12/100)*W11)*1000))</f>
        <v/>
      </c>
      <c r="X51" s="24" t="str">
        <f>IF(X11="","",((('Data nodweddion ffisegol'!$M12/100)*X11)*1000))</f>
        <v/>
      </c>
      <c r="Y51" s="24" t="str">
        <f>IF(Y11="","",((('Data nodweddion ffisegol'!$M12/100)*Y11)*1000))</f>
        <v/>
      </c>
      <c r="Z51" s="24" t="str">
        <f>IF(Z11="","",((('Data nodweddion ffisegol'!$M12/100)*Z11)*1000))</f>
        <v/>
      </c>
      <c r="AA51" s="24" t="str">
        <f>IF(AA11="","",((('Data nodweddion ffisegol'!$M12/100)*AA11)*1000))</f>
        <v/>
      </c>
      <c r="AB51" s="24" t="str">
        <f>IF(AB11="","",((('Data nodweddion ffisegol'!$M12/100)*AB11)*1000))</f>
        <v/>
      </c>
      <c r="AC51" s="24" t="str">
        <f>IF(AC11="","",((('Data nodweddion ffisegol'!$M12/100)*AC11)*1000))</f>
        <v/>
      </c>
      <c r="AD51" s="24" t="str">
        <f>IF(AD11="","",((('Data nodweddion ffisegol'!$M12/100)*AD11)*1000))</f>
        <v/>
      </c>
      <c r="AE51" s="24" t="str">
        <f>IF(AE11="","",((('Data nodweddion ffisegol'!$M12/100)*AE11)*1000))</f>
        <v/>
      </c>
      <c r="AF51" s="24" t="str">
        <f>IF(AF11="","",((('Data nodweddion ffisegol'!$M12/100)*AF11)*1000))</f>
        <v/>
      </c>
      <c r="AG51" s="24" t="str">
        <f>IF(AG11="","",((('Data nodweddion ffisegol'!$M12/100)*AG11)*1000))</f>
        <v/>
      </c>
      <c r="AH51" s="24" t="str">
        <f>IF(AH11="","",((('Data nodweddion ffisegol'!$M12/100)*AH11)))</f>
        <v/>
      </c>
      <c r="AI51" s="400"/>
    </row>
    <row r="52" spans="7:35" ht="20.149999999999999" customHeight="1" x14ac:dyDescent="0.35">
      <c r="G52" s="396"/>
      <c r="H52" s="23" t="str">
        <f t="shared" si="1"/>
        <v/>
      </c>
      <c r="I52" s="24" t="str">
        <f t="shared" si="1"/>
        <v/>
      </c>
      <c r="J52" s="24" t="str">
        <f t="shared" si="2"/>
        <v/>
      </c>
      <c r="K52" s="37" t="str">
        <f t="shared" si="3"/>
        <v/>
      </c>
      <c r="L52" s="23" t="str">
        <f>IF(L12="","",((('Data nodweddion ffisegol'!$M13/100)*L12)*1000))</f>
        <v/>
      </c>
      <c r="M52" s="24" t="str">
        <f>IF(M12="","",((('Data nodweddion ffisegol'!$M13/100)*M12)*1000))</f>
        <v/>
      </c>
      <c r="N52" s="24" t="str">
        <f>IF(N12="","",((('Data nodweddion ffisegol'!$M13/100)*N12)*1000))</f>
        <v/>
      </c>
      <c r="O52" s="24" t="str">
        <f>IF(O12="","",((('Data nodweddion ffisegol'!$M13/100)*O12)*1000))</f>
        <v/>
      </c>
      <c r="P52" s="24" t="str">
        <f>IF(P12="","",((('Data nodweddion ffisegol'!$M13/100)*P12)*1000))</f>
        <v/>
      </c>
      <c r="Q52" s="24" t="str">
        <f>IF(Q12="","",((('Data nodweddion ffisegol'!$M13/100)*Q12)*1000))</f>
        <v/>
      </c>
      <c r="R52" s="24" t="str">
        <f>IF(R12="","",((('Data nodweddion ffisegol'!$M13/100)*R12)*1000))</f>
        <v/>
      </c>
      <c r="S52" s="37" t="str">
        <f>IF(S12="","",((('Data nodweddion ffisegol'!$M13/100)*S12)*1000))</f>
        <v/>
      </c>
      <c r="T52" s="24" t="str">
        <f>IF(T12="","",((('Data nodweddion ffisegol'!$M13/100)*T12)*1000))</f>
        <v/>
      </c>
      <c r="U52" s="24" t="str">
        <f>IF(U12="","",((('Data nodweddion ffisegol'!$M13/100)*U12)*1000))</f>
        <v/>
      </c>
      <c r="V52" s="24" t="str">
        <f>IF(V12="","",((('Data nodweddion ffisegol'!$M13/100)*V12)*1000))</f>
        <v/>
      </c>
      <c r="W52" s="24" t="str">
        <f>IF(W12="","",((('Data nodweddion ffisegol'!$M13/100)*W12)*1000))</f>
        <v/>
      </c>
      <c r="X52" s="24" t="str">
        <f>IF(X12="","",((('Data nodweddion ffisegol'!$M13/100)*X12)*1000))</f>
        <v/>
      </c>
      <c r="Y52" s="24" t="str">
        <f>IF(Y12="","",((('Data nodweddion ffisegol'!$M13/100)*Y12)*1000))</f>
        <v/>
      </c>
      <c r="Z52" s="24" t="str">
        <f>IF(Z12="","",((('Data nodweddion ffisegol'!$M13/100)*Z12)*1000))</f>
        <v/>
      </c>
      <c r="AA52" s="24" t="str">
        <f>IF(AA12="","",((('Data nodweddion ffisegol'!$M13/100)*AA12)*1000))</f>
        <v/>
      </c>
      <c r="AB52" s="24" t="str">
        <f>IF(AB12="","",((('Data nodweddion ffisegol'!$M13/100)*AB12)*1000))</f>
        <v/>
      </c>
      <c r="AC52" s="24" t="str">
        <f>IF(AC12="","",((('Data nodweddion ffisegol'!$M13/100)*AC12)*1000))</f>
        <v/>
      </c>
      <c r="AD52" s="24" t="str">
        <f>IF(AD12="","",((('Data nodweddion ffisegol'!$M13/100)*AD12)*1000))</f>
        <v/>
      </c>
      <c r="AE52" s="24" t="str">
        <f>IF(AE12="","",((('Data nodweddion ffisegol'!$M13/100)*AE12)*1000))</f>
        <v/>
      </c>
      <c r="AF52" s="24" t="str">
        <f>IF(AF12="","",((('Data nodweddion ffisegol'!$M13/100)*AF12)*1000))</f>
        <v/>
      </c>
      <c r="AG52" s="24" t="str">
        <f>IF(AG12="","",((('Data nodweddion ffisegol'!$M13/100)*AG12)*1000))</f>
        <v/>
      </c>
      <c r="AH52" s="24" t="str">
        <f>IF(AH12="","",((('Data nodweddion ffisegol'!$M13/100)*AH12)))</f>
        <v/>
      </c>
      <c r="AI52" s="400"/>
    </row>
    <row r="53" spans="7:35" ht="20.149999999999999" customHeight="1" x14ac:dyDescent="0.35">
      <c r="G53" s="396"/>
      <c r="H53" s="23" t="str">
        <f t="shared" si="1"/>
        <v/>
      </c>
      <c r="I53" s="24" t="str">
        <f t="shared" si="1"/>
        <v/>
      </c>
      <c r="J53" s="24" t="str">
        <f t="shared" si="2"/>
        <v/>
      </c>
      <c r="K53" s="37" t="str">
        <f t="shared" si="3"/>
        <v/>
      </c>
      <c r="L53" s="23" t="str">
        <f>IF(L13="","",((('Data nodweddion ffisegol'!$M14/100)*L13)*1000))</f>
        <v/>
      </c>
      <c r="M53" s="24" t="str">
        <f>IF(M13="","",((('Data nodweddion ffisegol'!$M14/100)*M13)*1000))</f>
        <v/>
      </c>
      <c r="N53" s="24" t="str">
        <f>IF(N13="","",((('Data nodweddion ffisegol'!$M14/100)*N13)*1000))</f>
        <v/>
      </c>
      <c r="O53" s="24" t="str">
        <f>IF(O13="","",((('Data nodweddion ffisegol'!$M14/100)*O13)*1000))</f>
        <v/>
      </c>
      <c r="P53" s="24" t="str">
        <f>IF(P13="","",((('Data nodweddion ffisegol'!$M14/100)*P13)*1000))</f>
        <v/>
      </c>
      <c r="Q53" s="24" t="str">
        <f>IF(Q13="","",((('Data nodweddion ffisegol'!$M14/100)*Q13)*1000))</f>
        <v/>
      </c>
      <c r="R53" s="24" t="str">
        <f>IF(R13="","",((('Data nodweddion ffisegol'!$M14/100)*R13)*1000))</f>
        <v/>
      </c>
      <c r="S53" s="37" t="str">
        <f>IF(S13="","",((('Data nodweddion ffisegol'!$M14/100)*S13)*1000))</f>
        <v/>
      </c>
      <c r="T53" s="24" t="str">
        <f>IF(T13="","",((('Data nodweddion ffisegol'!$M14/100)*T13)*1000))</f>
        <v/>
      </c>
      <c r="U53" s="24" t="str">
        <f>IF(U13="","",((('Data nodweddion ffisegol'!$M14/100)*U13)*1000))</f>
        <v/>
      </c>
      <c r="V53" s="24" t="str">
        <f>IF(V13="","",((('Data nodweddion ffisegol'!$M14/100)*V13)*1000))</f>
        <v/>
      </c>
      <c r="W53" s="24" t="str">
        <f>IF(W13="","",((('Data nodweddion ffisegol'!$M14/100)*W13)*1000))</f>
        <v/>
      </c>
      <c r="X53" s="24" t="str">
        <f>IF(X13="","",((('Data nodweddion ffisegol'!$M14/100)*X13)*1000))</f>
        <v/>
      </c>
      <c r="Y53" s="24" t="str">
        <f>IF(Y13="","",((('Data nodweddion ffisegol'!$M14/100)*Y13)*1000))</f>
        <v/>
      </c>
      <c r="Z53" s="24" t="str">
        <f>IF(Z13="","",((('Data nodweddion ffisegol'!$M14/100)*Z13)*1000))</f>
        <v/>
      </c>
      <c r="AA53" s="24" t="str">
        <f>IF(AA13="","",((('Data nodweddion ffisegol'!$M14/100)*AA13)*1000))</f>
        <v/>
      </c>
      <c r="AB53" s="24" t="str">
        <f>IF(AB13="","",((('Data nodweddion ffisegol'!$M14/100)*AB13)*1000))</f>
        <v/>
      </c>
      <c r="AC53" s="24" t="str">
        <f>IF(AC13="","",((('Data nodweddion ffisegol'!$M14/100)*AC13)*1000))</f>
        <v/>
      </c>
      <c r="AD53" s="24" t="str">
        <f>IF(AD13="","",((('Data nodweddion ffisegol'!$M14/100)*AD13)*1000))</f>
        <v/>
      </c>
      <c r="AE53" s="24" t="str">
        <f>IF(AE13="","",((('Data nodweddion ffisegol'!$M14/100)*AE13)*1000))</f>
        <v/>
      </c>
      <c r="AF53" s="24" t="str">
        <f>IF(AF13="","",((('Data nodweddion ffisegol'!$M14/100)*AF13)*1000))</f>
        <v/>
      </c>
      <c r="AG53" s="24" t="str">
        <f>IF(AG13="","",((('Data nodweddion ffisegol'!$M14/100)*AG13)*1000))</f>
        <v/>
      </c>
      <c r="AH53" s="24" t="str">
        <f>IF(AH13="","",((('Data nodweddion ffisegol'!$M14/100)*AH13)))</f>
        <v/>
      </c>
      <c r="AI53" s="400"/>
    </row>
    <row r="54" spans="7:35" ht="20.149999999999999" customHeight="1" x14ac:dyDescent="0.35">
      <c r="G54" s="396"/>
      <c r="H54" s="23" t="str">
        <f t="shared" si="1"/>
        <v/>
      </c>
      <c r="I54" s="24" t="str">
        <f t="shared" si="1"/>
        <v/>
      </c>
      <c r="J54" s="24" t="str">
        <f t="shared" si="2"/>
        <v/>
      </c>
      <c r="K54" s="37" t="str">
        <f t="shared" si="3"/>
        <v/>
      </c>
      <c r="L54" s="23" t="str">
        <f>IF(L14="","",((('Data nodweddion ffisegol'!$M15/100)*L14)*1000))</f>
        <v/>
      </c>
      <c r="M54" s="24" t="str">
        <f>IF(M14="","",((('Data nodweddion ffisegol'!$M15/100)*M14)*1000))</f>
        <v/>
      </c>
      <c r="N54" s="24" t="str">
        <f>IF(N14="","",((('Data nodweddion ffisegol'!$M15/100)*N14)*1000))</f>
        <v/>
      </c>
      <c r="O54" s="24" t="str">
        <f>IF(O14="","",((('Data nodweddion ffisegol'!$M15/100)*O14)*1000))</f>
        <v/>
      </c>
      <c r="P54" s="24" t="str">
        <f>IF(P14="","",((('Data nodweddion ffisegol'!$M15/100)*P14)*1000))</f>
        <v/>
      </c>
      <c r="Q54" s="24" t="str">
        <f>IF(Q14="","",((('Data nodweddion ffisegol'!$M15/100)*Q14)*1000))</f>
        <v/>
      </c>
      <c r="R54" s="24" t="str">
        <f>IF(R14="","",((('Data nodweddion ffisegol'!$M15/100)*R14)*1000))</f>
        <v/>
      </c>
      <c r="S54" s="37" t="str">
        <f>IF(S14="","",((('Data nodweddion ffisegol'!$M15/100)*S14)*1000))</f>
        <v/>
      </c>
      <c r="T54" s="24" t="str">
        <f>IF(T14="","",((('Data nodweddion ffisegol'!$M15/100)*T14)*1000))</f>
        <v/>
      </c>
      <c r="U54" s="24" t="str">
        <f>IF(U14="","",((('Data nodweddion ffisegol'!$M15/100)*U14)*1000))</f>
        <v/>
      </c>
      <c r="V54" s="24" t="str">
        <f>IF(V14="","",((('Data nodweddion ffisegol'!$M15/100)*V14)*1000))</f>
        <v/>
      </c>
      <c r="W54" s="24" t="str">
        <f>IF(W14="","",((('Data nodweddion ffisegol'!$M15/100)*W14)*1000))</f>
        <v/>
      </c>
      <c r="X54" s="24" t="str">
        <f>IF(X14="","",((('Data nodweddion ffisegol'!$M15/100)*X14)*1000))</f>
        <v/>
      </c>
      <c r="Y54" s="24" t="str">
        <f>IF(Y14="","",((('Data nodweddion ffisegol'!$M15/100)*Y14)*1000))</f>
        <v/>
      </c>
      <c r="Z54" s="24" t="str">
        <f>IF(Z14="","",((('Data nodweddion ffisegol'!$M15/100)*Z14)*1000))</f>
        <v/>
      </c>
      <c r="AA54" s="24" t="str">
        <f>IF(AA14="","",((('Data nodweddion ffisegol'!$M15/100)*AA14)*1000))</f>
        <v/>
      </c>
      <c r="AB54" s="24" t="str">
        <f>IF(AB14="","",((('Data nodweddion ffisegol'!$M15/100)*AB14)*1000))</f>
        <v/>
      </c>
      <c r="AC54" s="24" t="str">
        <f>IF(AC14="","",((('Data nodweddion ffisegol'!$M15/100)*AC14)*1000))</f>
        <v/>
      </c>
      <c r="AD54" s="24" t="str">
        <f>IF(AD14="","",((('Data nodweddion ffisegol'!$M15/100)*AD14)*1000))</f>
        <v/>
      </c>
      <c r="AE54" s="24" t="str">
        <f>IF(AE14="","",((('Data nodweddion ffisegol'!$M15/100)*AE14)*1000))</f>
        <v/>
      </c>
      <c r="AF54" s="24" t="str">
        <f>IF(AF14="","",((('Data nodweddion ffisegol'!$M15/100)*AF14)*1000))</f>
        <v/>
      </c>
      <c r="AG54" s="24" t="str">
        <f>IF(AG14="","",((('Data nodweddion ffisegol'!$M15/100)*AG14)*1000))</f>
        <v/>
      </c>
      <c r="AH54" s="24" t="str">
        <f>IF(AH14="","",((('Data nodweddion ffisegol'!$M15/100)*AH14)))</f>
        <v/>
      </c>
      <c r="AI54" s="400"/>
    </row>
    <row r="55" spans="7:35" ht="20.149999999999999" customHeight="1" x14ac:dyDescent="0.35">
      <c r="G55" s="396"/>
      <c r="H55" s="23" t="str">
        <f t="shared" si="1"/>
        <v/>
      </c>
      <c r="I55" s="24" t="str">
        <f t="shared" si="1"/>
        <v/>
      </c>
      <c r="J55" s="24" t="str">
        <f t="shared" si="2"/>
        <v/>
      </c>
      <c r="K55" s="37" t="str">
        <f t="shared" si="3"/>
        <v/>
      </c>
      <c r="L55" s="23" t="str">
        <f>IF(L15="","",((('Data nodweddion ffisegol'!$M16/100)*L15)*1000))</f>
        <v/>
      </c>
      <c r="M55" s="24" t="str">
        <f>IF(M15="","",((('Data nodweddion ffisegol'!$M16/100)*M15)*1000))</f>
        <v/>
      </c>
      <c r="N55" s="24" t="str">
        <f>IF(N15="","",((('Data nodweddion ffisegol'!$M16/100)*N15)*1000))</f>
        <v/>
      </c>
      <c r="O55" s="24" t="str">
        <f>IF(O15="","",((('Data nodweddion ffisegol'!$M16/100)*O15)*1000))</f>
        <v/>
      </c>
      <c r="P55" s="24" t="str">
        <f>IF(P15="","",((('Data nodweddion ffisegol'!$M16/100)*P15)*1000))</f>
        <v/>
      </c>
      <c r="Q55" s="24" t="str">
        <f>IF(Q15="","",((('Data nodweddion ffisegol'!$M16/100)*Q15)*1000))</f>
        <v/>
      </c>
      <c r="R55" s="24" t="str">
        <f>IF(R15="","",((('Data nodweddion ffisegol'!$M16/100)*R15)*1000))</f>
        <v/>
      </c>
      <c r="S55" s="37" t="str">
        <f>IF(S15="","",((('Data nodweddion ffisegol'!$M16/100)*S15)*1000))</f>
        <v/>
      </c>
      <c r="T55" s="24" t="str">
        <f>IF(T15="","",((('Data nodweddion ffisegol'!$M16/100)*T15)*1000))</f>
        <v/>
      </c>
      <c r="U55" s="24" t="str">
        <f>IF(U15="","",((('Data nodweddion ffisegol'!$M16/100)*U15)*1000))</f>
        <v/>
      </c>
      <c r="V55" s="24" t="str">
        <f>IF(V15="","",((('Data nodweddion ffisegol'!$M16/100)*V15)*1000))</f>
        <v/>
      </c>
      <c r="W55" s="24" t="str">
        <f>IF(W15="","",((('Data nodweddion ffisegol'!$M16/100)*W15)*1000))</f>
        <v/>
      </c>
      <c r="X55" s="24" t="str">
        <f>IF(X15="","",((('Data nodweddion ffisegol'!$M16/100)*X15)*1000))</f>
        <v/>
      </c>
      <c r="Y55" s="24" t="str">
        <f>IF(Y15="","",((('Data nodweddion ffisegol'!$M16/100)*Y15)*1000))</f>
        <v/>
      </c>
      <c r="Z55" s="24" t="str">
        <f>IF(Z15="","",((('Data nodweddion ffisegol'!$M16/100)*Z15)*1000))</f>
        <v/>
      </c>
      <c r="AA55" s="24" t="str">
        <f>IF(AA15="","",((('Data nodweddion ffisegol'!$M16/100)*AA15)*1000))</f>
        <v/>
      </c>
      <c r="AB55" s="24" t="str">
        <f>IF(AB15="","",((('Data nodweddion ffisegol'!$M16/100)*AB15)*1000))</f>
        <v/>
      </c>
      <c r="AC55" s="24" t="str">
        <f>IF(AC15="","",((('Data nodweddion ffisegol'!$M16/100)*AC15)*1000))</f>
        <v/>
      </c>
      <c r="AD55" s="24" t="str">
        <f>IF(AD15="","",((('Data nodweddion ffisegol'!$M16/100)*AD15)*1000))</f>
        <v/>
      </c>
      <c r="AE55" s="24" t="str">
        <f>IF(AE15="","",((('Data nodweddion ffisegol'!$M16/100)*AE15)*1000))</f>
        <v/>
      </c>
      <c r="AF55" s="24" t="str">
        <f>IF(AF15="","",((('Data nodweddion ffisegol'!$M16/100)*AF15)*1000))</f>
        <v/>
      </c>
      <c r="AG55" s="24" t="str">
        <f>IF(AG15="","",((('Data nodweddion ffisegol'!$M16/100)*AG15)*1000))</f>
        <v/>
      </c>
      <c r="AH55" s="24" t="str">
        <f>IF(AH15="","",((('Data nodweddion ffisegol'!$M16/100)*AH15)))</f>
        <v/>
      </c>
      <c r="AI55" s="400"/>
    </row>
    <row r="56" spans="7:35" ht="20.149999999999999" customHeight="1" x14ac:dyDescent="0.35">
      <c r="G56" s="396"/>
      <c r="H56" s="23" t="str">
        <f t="shared" si="1"/>
        <v/>
      </c>
      <c r="I56" s="24" t="str">
        <f t="shared" si="1"/>
        <v/>
      </c>
      <c r="J56" s="24" t="str">
        <f t="shared" si="2"/>
        <v/>
      </c>
      <c r="K56" s="37" t="str">
        <f t="shared" si="3"/>
        <v/>
      </c>
      <c r="L56" s="23" t="str">
        <f>IF(L16="","",((('Data nodweddion ffisegol'!$M17/100)*L16)*1000))</f>
        <v/>
      </c>
      <c r="M56" s="24" t="str">
        <f>IF(M16="","",((('Data nodweddion ffisegol'!$M17/100)*M16)*1000))</f>
        <v/>
      </c>
      <c r="N56" s="24" t="str">
        <f>IF(N16="","",((('Data nodweddion ffisegol'!$M17/100)*N16)*1000))</f>
        <v/>
      </c>
      <c r="O56" s="24" t="str">
        <f>IF(O16="","",((('Data nodweddion ffisegol'!$M17/100)*O16)*1000))</f>
        <v/>
      </c>
      <c r="P56" s="24" t="str">
        <f>IF(P16="","",((('Data nodweddion ffisegol'!$M17/100)*P16)*1000))</f>
        <v/>
      </c>
      <c r="Q56" s="24" t="str">
        <f>IF(Q16="","",((('Data nodweddion ffisegol'!$M17/100)*Q16)*1000))</f>
        <v/>
      </c>
      <c r="R56" s="24" t="str">
        <f>IF(R16="","",((('Data nodweddion ffisegol'!$M17/100)*R16)*1000))</f>
        <v/>
      </c>
      <c r="S56" s="37" t="str">
        <f>IF(S16="","",((('Data nodweddion ffisegol'!$M17/100)*S16)*1000))</f>
        <v/>
      </c>
      <c r="T56" s="24" t="str">
        <f>IF(T16="","",((('Data nodweddion ffisegol'!$M17/100)*T16)*1000))</f>
        <v/>
      </c>
      <c r="U56" s="24" t="str">
        <f>IF(U16="","",((('Data nodweddion ffisegol'!$M17/100)*U16)*1000))</f>
        <v/>
      </c>
      <c r="V56" s="24" t="str">
        <f>IF(V16="","",((('Data nodweddion ffisegol'!$M17/100)*V16)*1000))</f>
        <v/>
      </c>
      <c r="W56" s="24" t="str">
        <f>IF(W16="","",((('Data nodweddion ffisegol'!$M17/100)*W16)*1000))</f>
        <v/>
      </c>
      <c r="X56" s="24" t="str">
        <f>IF(X16="","",((('Data nodweddion ffisegol'!$M17/100)*X16)*1000))</f>
        <v/>
      </c>
      <c r="Y56" s="24" t="str">
        <f>IF(Y16="","",((('Data nodweddion ffisegol'!$M17/100)*Y16)*1000))</f>
        <v/>
      </c>
      <c r="Z56" s="24" t="str">
        <f>IF(Z16="","",((('Data nodweddion ffisegol'!$M17/100)*Z16)*1000))</f>
        <v/>
      </c>
      <c r="AA56" s="24" t="str">
        <f>IF(AA16="","",((('Data nodweddion ffisegol'!$M17/100)*AA16)*1000))</f>
        <v/>
      </c>
      <c r="AB56" s="24" t="str">
        <f>IF(AB16="","",((('Data nodweddion ffisegol'!$M17/100)*AB16)*1000))</f>
        <v/>
      </c>
      <c r="AC56" s="24" t="str">
        <f>IF(AC16="","",((('Data nodweddion ffisegol'!$M17/100)*AC16)*1000))</f>
        <v/>
      </c>
      <c r="AD56" s="24" t="str">
        <f>IF(AD16="","",((('Data nodweddion ffisegol'!$M17/100)*AD16)*1000))</f>
        <v/>
      </c>
      <c r="AE56" s="24" t="str">
        <f>IF(AE16="","",((('Data nodweddion ffisegol'!$M17/100)*AE16)*1000))</f>
        <v/>
      </c>
      <c r="AF56" s="24" t="str">
        <f>IF(AF16="","",((('Data nodweddion ffisegol'!$M17/100)*AF16)*1000))</f>
        <v/>
      </c>
      <c r="AG56" s="24" t="str">
        <f>IF(AG16="","",((('Data nodweddion ffisegol'!$M17/100)*AG16)*1000))</f>
        <v/>
      </c>
      <c r="AH56" s="24" t="str">
        <f>IF(AH16="","",((('Data nodweddion ffisegol'!$M17/100)*AH16)))</f>
        <v/>
      </c>
      <c r="AI56" s="400"/>
    </row>
    <row r="57" spans="7:35" ht="20.149999999999999" customHeight="1" x14ac:dyDescent="0.35">
      <c r="G57" s="396"/>
      <c r="H57" s="23" t="str">
        <f t="shared" si="1"/>
        <v/>
      </c>
      <c r="I57" s="24" t="str">
        <f t="shared" si="1"/>
        <v/>
      </c>
      <c r="J57" s="24" t="str">
        <f t="shared" si="2"/>
        <v/>
      </c>
      <c r="K57" s="37" t="str">
        <f t="shared" si="3"/>
        <v/>
      </c>
      <c r="L57" s="23" t="str">
        <f>IF(L17="","",((('Data nodweddion ffisegol'!$M18/100)*L17)*1000))</f>
        <v/>
      </c>
      <c r="M57" s="24" t="str">
        <f>IF(M17="","",((('Data nodweddion ffisegol'!$M18/100)*M17)*1000))</f>
        <v/>
      </c>
      <c r="N57" s="24" t="str">
        <f>IF(N17="","",((('Data nodweddion ffisegol'!$M18/100)*N17)*1000))</f>
        <v/>
      </c>
      <c r="O57" s="24" t="str">
        <f>IF(O17="","",((('Data nodweddion ffisegol'!$M18/100)*O17)*1000))</f>
        <v/>
      </c>
      <c r="P57" s="24" t="str">
        <f>IF(P17="","",((('Data nodweddion ffisegol'!$M18/100)*P17)*1000))</f>
        <v/>
      </c>
      <c r="Q57" s="24" t="str">
        <f>IF(Q17="","",((('Data nodweddion ffisegol'!$M18/100)*Q17)*1000))</f>
        <v/>
      </c>
      <c r="R57" s="24" t="str">
        <f>IF(R17="","",((('Data nodweddion ffisegol'!$M18/100)*R17)*1000))</f>
        <v/>
      </c>
      <c r="S57" s="37" t="str">
        <f>IF(S17="","",((('Data nodweddion ffisegol'!$M18/100)*S17)*1000))</f>
        <v/>
      </c>
      <c r="T57" s="24" t="str">
        <f>IF(T17="","",((('Data nodweddion ffisegol'!$M18/100)*T17)*1000))</f>
        <v/>
      </c>
      <c r="U57" s="24" t="str">
        <f>IF(U17="","",((('Data nodweddion ffisegol'!$M18/100)*U17)*1000))</f>
        <v/>
      </c>
      <c r="V57" s="24" t="str">
        <f>IF(V17="","",((('Data nodweddion ffisegol'!$M18/100)*V17)*1000))</f>
        <v/>
      </c>
      <c r="W57" s="24" t="str">
        <f>IF(W17="","",((('Data nodweddion ffisegol'!$M18/100)*W17)*1000))</f>
        <v/>
      </c>
      <c r="X57" s="24" t="str">
        <f>IF(X17="","",((('Data nodweddion ffisegol'!$M18/100)*X17)*1000))</f>
        <v/>
      </c>
      <c r="Y57" s="24" t="str">
        <f>IF(Y17="","",((('Data nodweddion ffisegol'!$M18/100)*Y17)*1000))</f>
        <v/>
      </c>
      <c r="Z57" s="24" t="str">
        <f>IF(Z17="","",((('Data nodweddion ffisegol'!$M18/100)*Z17)*1000))</f>
        <v/>
      </c>
      <c r="AA57" s="24" t="str">
        <f>IF(AA17="","",((('Data nodweddion ffisegol'!$M18/100)*AA17)*1000))</f>
        <v/>
      </c>
      <c r="AB57" s="24" t="str">
        <f>IF(AB17="","",((('Data nodweddion ffisegol'!$M18/100)*AB17)*1000))</f>
        <v/>
      </c>
      <c r="AC57" s="24" t="str">
        <f>IF(AC17="","",((('Data nodweddion ffisegol'!$M18/100)*AC17)*1000))</f>
        <v/>
      </c>
      <c r="AD57" s="24" t="str">
        <f>IF(AD17="","",((('Data nodweddion ffisegol'!$M18/100)*AD17)*1000))</f>
        <v/>
      </c>
      <c r="AE57" s="24" t="str">
        <f>IF(AE17="","",((('Data nodweddion ffisegol'!$M18/100)*AE17)*1000))</f>
        <v/>
      </c>
      <c r="AF57" s="24" t="str">
        <f>IF(AF17="","",((('Data nodweddion ffisegol'!$M18/100)*AF17)*1000))</f>
        <v/>
      </c>
      <c r="AG57" s="24" t="str">
        <f>IF(AG17="","",((('Data nodweddion ffisegol'!$M18/100)*AG17)*1000))</f>
        <v/>
      </c>
      <c r="AH57" s="24" t="str">
        <f>IF(AH17="","",((('Data nodweddion ffisegol'!$M18/100)*AH17)))</f>
        <v/>
      </c>
      <c r="AI57" s="400"/>
    </row>
    <row r="58" spans="7:35" ht="20.149999999999999" customHeight="1" x14ac:dyDescent="0.35">
      <c r="G58" s="396"/>
      <c r="H58" s="23" t="str">
        <f t="shared" si="1"/>
        <v/>
      </c>
      <c r="I58" s="24" t="str">
        <f t="shared" si="1"/>
        <v/>
      </c>
      <c r="J58" s="24" t="str">
        <f t="shared" si="2"/>
        <v/>
      </c>
      <c r="K58" s="37" t="str">
        <f t="shared" si="3"/>
        <v/>
      </c>
      <c r="L58" s="23" t="str">
        <f>IF(L18="","",((('Data nodweddion ffisegol'!$M19/100)*L18)*1000))</f>
        <v/>
      </c>
      <c r="M58" s="24" t="str">
        <f>IF(M18="","",((('Data nodweddion ffisegol'!$M19/100)*M18)*1000))</f>
        <v/>
      </c>
      <c r="N58" s="24" t="str">
        <f>IF(N18="","",((('Data nodweddion ffisegol'!$M19/100)*N18)*1000))</f>
        <v/>
      </c>
      <c r="O58" s="24" t="str">
        <f>IF(O18="","",((('Data nodweddion ffisegol'!$M19/100)*O18)*1000))</f>
        <v/>
      </c>
      <c r="P58" s="24" t="str">
        <f>IF(P18="","",((('Data nodweddion ffisegol'!$M19/100)*P18)*1000))</f>
        <v/>
      </c>
      <c r="Q58" s="24" t="str">
        <f>IF(Q18="","",((('Data nodweddion ffisegol'!$M19/100)*Q18)*1000))</f>
        <v/>
      </c>
      <c r="R58" s="24" t="str">
        <f>IF(R18="","",((('Data nodweddion ffisegol'!$M19/100)*R18)*1000))</f>
        <v/>
      </c>
      <c r="S58" s="37" t="str">
        <f>IF(S18="","",((('Data nodweddion ffisegol'!$M19/100)*S18)*1000))</f>
        <v/>
      </c>
      <c r="T58" s="24" t="str">
        <f>IF(T18="","",((('Data nodweddion ffisegol'!$M19/100)*T18)*1000))</f>
        <v/>
      </c>
      <c r="U58" s="24" t="str">
        <f>IF(U18="","",((('Data nodweddion ffisegol'!$M19/100)*U18)*1000))</f>
        <v/>
      </c>
      <c r="V58" s="24" t="str">
        <f>IF(V18="","",((('Data nodweddion ffisegol'!$M19/100)*V18)*1000))</f>
        <v/>
      </c>
      <c r="W58" s="24" t="str">
        <f>IF(W18="","",((('Data nodweddion ffisegol'!$M19/100)*W18)*1000))</f>
        <v/>
      </c>
      <c r="X58" s="24" t="str">
        <f>IF(X18="","",((('Data nodweddion ffisegol'!$M19/100)*X18)*1000))</f>
        <v/>
      </c>
      <c r="Y58" s="24" t="str">
        <f>IF(Y18="","",((('Data nodweddion ffisegol'!$M19/100)*Y18)*1000))</f>
        <v/>
      </c>
      <c r="Z58" s="24" t="str">
        <f>IF(Z18="","",((('Data nodweddion ffisegol'!$M19/100)*Z18)*1000))</f>
        <v/>
      </c>
      <c r="AA58" s="24" t="str">
        <f>IF(AA18="","",((('Data nodweddion ffisegol'!$M19/100)*AA18)*1000))</f>
        <v/>
      </c>
      <c r="AB58" s="24" t="str">
        <f>IF(AB18="","",((('Data nodweddion ffisegol'!$M19/100)*AB18)*1000))</f>
        <v/>
      </c>
      <c r="AC58" s="24" t="str">
        <f>IF(AC18="","",((('Data nodweddion ffisegol'!$M19/100)*AC18)*1000))</f>
        <v/>
      </c>
      <c r="AD58" s="24" t="str">
        <f>IF(AD18="","",((('Data nodweddion ffisegol'!$M19/100)*AD18)*1000))</f>
        <v/>
      </c>
      <c r="AE58" s="24" t="str">
        <f>IF(AE18="","",((('Data nodweddion ffisegol'!$M19/100)*AE18)*1000))</f>
        <v/>
      </c>
      <c r="AF58" s="24" t="str">
        <f>IF(AF18="","",((('Data nodweddion ffisegol'!$M19/100)*AF18)*1000))</f>
        <v/>
      </c>
      <c r="AG58" s="24" t="str">
        <f>IF(AG18="","",((('Data nodweddion ffisegol'!$M19/100)*AG18)*1000))</f>
        <v/>
      </c>
      <c r="AH58" s="24" t="str">
        <f>IF(AH18="","",((('Data nodweddion ffisegol'!$M19/100)*AH18)))</f>
        <v/>
      </c>
      <c r="AI58" s="400"/>
    </row>
    <row r="59" spans="7:35" ht="20.149999999999999" customHeight="1" x14ac:dyDescent="0.35">
      <c r="G59" s="396"/>
      <c r="H59" s="23" t="str">
        <f t="shared" si="1"/>
        <v/>
      </c>
      <c r="I59" s="24" t="str">
        <f t="shared" si="1"/>
        <v/>
      </c>
      <c r="J59" s="24" t="str">
        <f t="shared" si="2"/>
        <v/>
      </c>
      <c r="K59" s="37" t="str">
        <f t="shared" si="3"/>
        <v/>
      </c>
      <c r="L59" s="23" t="str">
        <f>IF(L19="","",((('Data nodweddion ffisegol'!$M20/100)*L19)*1000))</f>
        <v/>
      </c>
      <c r="M59" s="24" t="str">
        <f>IF(M19="","",((('Data nodweddion ffisegol'!$M20/100)*M19)*1000))</f>
        <v/>
      </c>
      <c r="N59" s="24" t="str">
        <f>IF(N19="","",((('Data nodweddion ffisegol'!$M20/100)*N19)*1000))</f>
        <v/>
      </c>
      <c r="O59" s="24" t="str">
        <f>IF(O19="","",((('Data nodweddion ffisegol'!$M20/100)*O19)*1000))</f>
        <v/>
      </c>
      <c r="P59" s="24" t="str">
        <f>IF(P19="","",((('Data nodweddion ffisegol'!$M20/100)*P19)*1000))</f>
        <v/>
      </c>
      <c r="Q59" s="24" t="str">
        <f>IF(Q19="","",((('Data nodweddion ffisegol'!$M20/100)*Q19)*1000))</f>
        <v/>
      </c>
      <c r="R59" s="24" t="str">
        <f>IF(R19="","",((('Data nodweddion ffisegol'!$M20/100)*R19)*1000))</f>
        <v/>
      </c>
      <c r="S59" s="37" t="str">
        <f>IF(S19="","",((('Data nodweddion ffisegol'!$M20/100)*S19)*1000))</f>
        <v/>
      </c>
      <c r="T59" s="24" t="str">
        <f>IF(T19="","",((('Data nodweddion ffisegol'!$M20/100)*T19)*1000))</f>
        <v/>
      </c>
      <c r="U59" s="24" t="str">
        <f>IF(U19="","",((('Data nodweddion ffisegol'!$M20/100)*U19)*1000))</f>
        <v/>
      </c>
      <c r="V59" s="24" t="str">
        <f>IF(V19="","",((('Data nodweddion ffisegol'!$M20/100)*V19)*1000))</f>
        <v/>
      </c>
      <c r="W59" s="24" t="str">
        <f>IF(W19="","",((('Data nodweddion ffisegol'!$M20/100)*W19)*1000))</f>
        <v/>
      </c>
      <c r="X59" s="24" t="str">
        <f>IF(X19="","",((('Data nodweddion ffisegol'!$M20/100)*X19)*1000))</f>
        <v/>
      </c>
      <c r="Y59" s="24" t="str">
        <f>IF(Y19="","",((('Data nodweddion ffisegol'!$M20/100)*Y19)*1000))</f>
        <v/>
      </c>
      <c r="Z59" s="24" t="str">
        <f>IF(Z19="","",((('Data nodweddion ffisegol'!$M20/100)*Z19)*1000))</f>
        <v/>
      </c>
      <c r="AA59" s="24" t="str">
        <f>IF(AA19="","",((('Data nodweddion ffisegol'!$M20/100)*AA19)*1000))</f>
        <v/>
      </c>
      <c r="AB59" s="24" t="str">
        <f>IF(AB19="","",((('Data nodweddion ffisegol'!$M20/100)*AB19)*1000))</f>
        <v/>
      </c>
      <c r="AC59" s="24" t="str">
        <f>IF(AC19="","",((('Data nodweddion ffisegol'!$M20/100)*AC19)*1000))</f>
        <v/>
      </c>
      <c r="AD59" s="24" t="str">
        <f>IF(AD19="","",((('Data nodweddion ffisegol'!$M20/100)*AD19)*1000))</f>
        <v/>
      </c>
      <c r="AE59" s="24" t="str">
        <f>IF(AE19="","",((('Data nodweddion ffisegol'!$M20/100)*AE19)*1000))</f>
        <v/>
      </c>
      <c r="AF59" s="24" t="str">
        <f>IF(AF19="","",((('Data nodweddion ffisegol'!$M20/100)*AF19)*1000))</f>
        <v/>
      </c>
      <c r="AG59" s="24" t="str">
        <f>IF(AG19="","",((('Data nodweddion ffisegol'!$M20/100)*AG19)*1000))</f>
        <v/>
      </c>
      <c r="AH59" s="24" t="str">
        <f>IF(AH19="","",((('Data nodweddion ffisegol'!$M20/100)*AH19)))</f>
        <v/>
      </c>
      <c r="AI59" s="400"/>
    </row>
    <row r="60" spans="7:35" ht="20.149999999999999" customHeight="1" x14ac:dyDescent="0.35">
      <c r="G60" s="396"/>
      <c r="H60" s="23" t="str">
        <f t="shared" si="1"/>
        <v/>
      </c>
      <c r="I60" s="24" t="str">
        <f t="shared" si="1"/>
        <v/>
      </c>
      <c r="J60" s="24" t="str">
        <f t="shared" si="2"/>
        <v/>
      </c>
      <c r="K60" s="37" t="str">
        <f t="shared" si="3"/>
        <v/>
      </c>
      <c r="L60" s="23" t="str">
        <f>IF(L20="","",((('Data nodweddion ffisegol'!$M21/100)*L20)*1000))</f>
        <v/>
      </c>
      <c r="M60" s="24" t="str">
        <f>IF(M20="","",((('Data nodweddion ffisegol'!$M21/100)*M20)*1000))</f>
        <v/>
      </c>
      <c r="N60" s="24" t="str">
        <f>IF(N20="","",((('Data nodweddion ffisegol'!$M21/100)*N20)*1000))</f>
        <v/>
      </c>
      <c r="O60" s="24" t="str">
        <f>IF(O20="","",((('Data nodweddion ffisegol'!$M21/100)*O20)*1000))</f>
        <v/>
      </c>
      <c r="P60" s="24" t="str">
        <f>IF(P20="","",((('Data nodweddion ffisegol'!$M21/100)*P20)*1000))</f>
        <v/>
      </c>
      <c r="Q60" s="24" t="str">
        <f>IF(Q20="","",((('Data nodweddion ffisegol'!$M21/100)*Q20)*1000))</f>
        <v/>
      </c>
      <c r="R60" s="24" t="str">
        <f>IF(R20="","",((('Data nodweddion ffisegol'!$M21/100)*R20)*1000))</f>
        <v/>
      </c>
      <c r="S60" s="37" t="str">
        <f>IF(S20="","",((('Data nodweddion ffisegol'!$M21/100)*S20)*1000))</f>
        <v/>
      </c>
      <c r="T60" s="24" t="str">
        <f>IF(T20="","",((('Data nodweddion ffisegol'!$M21/100)*T20)*1000))</f>
        <v/>
      </c>
      <c r="U60" s="24" t="str">
        <f>IF(U20="","",((('Data nodweddion ffisegol'!$M21/100)*U20)*1000))</f>
        <v/>
      </c>
      <c r="V60" s="24" t="str">
        <f>IF(V20="","",((('Data nodweddion ffisegol'!$M21/100)*V20)*1000))</f>
        <v/>
      </c>
      <c r="W60" s="24" t="str">
        <f>IF(W20="","",((('Data nodweddion ffisegol'!$M21/100)*W20)*1000))</f>
        <v/>
      </c>
      <c r="X60" s="24" t="str">
        <f>IF(X20="","",((('Data nodweddion ffisegol'!$M21/100)*X20)*1000))</f>
        <v/>
      </c>
      <c r="Y60" s="24" t="str">
        <f>IF(Y20="","",((('Data nodweddion ffisegol'!$M21/100)*Y20)*1000))</f>
        <v/>
      </c>
      <c r="Z60" s="24" t="str">
        <f>IF(Z20="","",((('Data nodweddion ffisegol'!$M21/100)*Z20)*1000))</f>
        <v/>
      </c>
      <c r="AA60" s="24" t="str">
        <f>IF(AA20="","",((('Data nodweddion ffisegol'!$M21/100)*AA20)*1000))</f>
        <v/>
      </c>
      <c r="AB60" s="24" t="str">
        <f>IF(AB20="","",((('Data nodweddion ffisegol'!$M21/100)*AB20)*1000))</f>
        <v/>
      </c>
      <c r="AC60" s="24" t="str">
        <f>IF(AC20="","",((('Data nodweddion ffisegol'!$M21/100)*AC20)*1000))</f>
        <v/>
      </c>
      <c r="AD60" s="24" t="str">
        <f>IF(AD20="","",((('Data nodweddion ffisegol'!$M21/100)*AD20)*1000))</f>
        <v/>
      </c>
      <c r="AE60" s="24" t="str">
        <f>IF(AE20="","",((('Data nodweddion ffisegol'!$M21/100)*AE20)*1000))</f>
        <v/>
      </c>
      <c r="AF60" s="24" t="str">
        <f>IF(AF20="","",((('Data nodweddion ffisegol'!$M21/100)*AF20)*1000))</f>
        <v/>
      </c>
      <c r="AG60" s="24" t="str">
        <f>IF(AG20="","",((('Data nodweddion ffisegol'!$M21/100)*AG20)*1000))</f>
        <v/>
      </c>
      <c r="AH60" s="24" t="str">
        <f>IF(AH20="","",((('Data nodweddion ffisegol'!$M21/100)*AH20)))</f>
        <v/>
      </c>
      <c r="AI60" s="400"/>
    </row>
    <row r="61" spans="7:35" ht="20.149999999999999" customHeight="1" x14ac:dyDescent="0.35">
      <c r="G61" s="396"/>
      <c r="H61" s="23" t="str">
        <f t="shared" si="1"/>
        <v/>
      </c>
      <c r="I61" s="24" t="str">
        <f t="shared" si="1"/>
        <v/>
      </c>
      <c r="J61" s="24" t="str">
        <f t="shared" si="2"/>
        <v/>
      </c>
      <c r="K61" s="37" t="str">
        <f t="shared" si="3"/>
        <v/>
      </c>
      <c r="L61" s="23" t="str">
        <f>IF(L21="","",((('Data nodweddion ffisegol'!$M22/100)*L21)*1000))</f>
        <v/>
      </c>
      <c r="M61" s="24" t="str">
        <f>IF(M21="","",((('Data nodweddion ffisegol'!$M22/100)*M21)*1000))</f>
        <v/>
      </c>
      <c r="N61" s="24" t="str">
        <f>IF(N21="","",((('Data nodweddion ffisegol'!$M22/100)*N21)*1000))</f>
        <v/>
      </c>
      <c r="O61" s="24" t="str">
        <f>IF(O21="","",((('Data nodweddion ffisegol'!$M22/100)*O21)*1000))</f>
        <v/>
      </c>
      <c r="P61" s="24" t="str">
        <f>IF(P21="","",((('Data nodweddion ffisegol'!$M22/100)*P21)*1000))</f>
        <v/>
      </c>
      <c r="Q61" s="24" t="str">
        <f>IF(Q21="","",((('Data nodweddion ffisegol'!$M22/100)*Q21)*1000))</f>
        <v/>
      </c>
      <c r="R61" s="24" t="str">
        <f>IF(R21="","",((('Data nodweddion ffisegol'!$M22/100)*R21)*1000))</f>
        <v/>
      </c>
      <c r="S61" s="37" t="str">
        <f>IF(S21="","",((('Data nodweddion ffisegol'!$M22/100)*S21)*1000))</f>
        <v/>
      </c>
      <c r="T61" s="24" t="str">
        <f>IF(T21="","",((('Data nodweddion ffisegol'!$M22/100)*T21)*1000))</f>
        <v/>
      </c>
      <c r="U61" s="24" t="str">
        <f>IF(U21="","",((('Data nodweddion ffisegol'!$M22/100)*U21)*1000))</f>
        <v/>
      </c>
      <c r="V61" s="24" t="str">
        <f>IF(V21="","",((('Data nodweddion ffisegol'!$M22/100)*V21)*1000))</f>
        <v/>
      </c>
      <c r="W61" s="24" t="str">
        <f>IF(W21="","",((('Data nodweddion ffisegol'!$M22/100)*W21)*1000))</f>
        <v/>
      </c>
      <c r="X61" s="24" t="str">
        <f>IF(X21="","",((('Data nodweddion ffisegol'!$M22/100)*X21)*1000))</f>
        <v/>
      </c>
      <c r="Y61" s="24" t="str">
        <f>IF(Y21="","",((('Data nodweddion ffisegol'!$M22/100)*Y21)*1000))</f>
        <v/>
      </c>
      <c r="Z61" s="24" t="str">
        <f>IF(Z21="","",((('Data nodweddion ffisegol'!$M22/100)*Z21)*1000))</f>
        <v/>
      </c>
      <c r="AA61" s="24" t="str">
        <f>IF(AA21="","",((('Data nodweddion ffisegol'!$M22/100)*AA21)*1000))</f>
        <v/>
      </c>
      <c r="AB61" s="24" t="str">
        <f>IF(AB21="","",((('Data nodweddion ffisegol'!$M22/100)*AB21)*1000))</f>
        <v/>
      </c>
      <c r="AC61" s="24" t="str">
        <f>IF(AC21="","",((('Data nodweddion ffisegol'!$M22/100)*AC21)*1000))</f>
        <v/>
      </c>
      <c r="AD61" s="24" t="str">
        <f>IF(AD21="","",((('Data nodweddion ffisegol'!$M22/100)*AD21)*1000))</f>
        <v/>
      </c>
      <c r="AE61" s="24" t="str">
        <f>IF(AE21="","",((('Data nodweddion ffisegol'!$M22/100)*AE21)*1000))</f>
        <v/>
      </c>
      <c r="AF61" s="24" t="str">
        <f>IF(AF21="","",((('Data nodweddion ffisegol'!$M22/100)*AF21)*1000))</f>
        <v/>
      </c>
      <c r="AG61" s="24" t="str">
        <f>IF(AG21="","",((('Data nodweddion ffisegol'!$M22/100)*AG21)*1000))</f>
        <v/>
      </c>
      <c r="AH61" s="24" t="str">
        <f>IF(AH21="","",((('Data nodweddion ffisegol'!$M22/100)*AH21)))</f>
        <v/>
      </c>
      <c r="AI61" s="400"/>
    </row>
    <row r="62" spans="7:35" ht="20.149999999999999" customHeight="1" x14ac:dyDescent="0.35">
      <c r="G62" s="396"/>
      <c r="H62" s="23" t="str">
        <f t="shared" si="1"/>
        <v/>
      </c>
      <c r="I62" s="24" t="str">
        <f t="shared" si="1"/>
        <v/>
      </c>
      <c r="J62" s="24" t="str">
        <f t="shared" si="2"/>
        <v/>
      </c>
      <c r="K62" s="37" t="str">
        <f t="shared" si="3"/>
        <v/>
      </c>
      <c r="L62" s="23" t="str">
        <f>IF(L22="","",((('Data nodweddion ffisegol'!$M23/100)*L22)*1000))</f>
        <v/>
      </c>
      <c r="M62" s="24" t="str">
        <f>IF(M22="","",((('Data nodweddion ffisegol'!$M23/100)*M22)*1000))</f>
        <v/>
      </c>
      <c r="N62" s="24" t="str">
        <f>IF(N22="","",((('Data nodweddion ffisegol'!$M23/100)*N22)*1000))</f>
        <v/>
      </c>
      <c r="O62" s="24" t="str">
        <f>IF(O22="","",((('Data nodweddion ffisegol'!$M23/100)*O22)*1000))</f>
        <v/>
      </c>
      <c r="P62" s="24" t="str">
        <f>IF(P22="","",((('Data nodweddion ffisegol'!$M23/100)*P22)*1000))</f>
        <v/>
      </c>
      <c r="Q62" s="24" t="str">
        <f>IF(Q22="","",((('Data nodweddion ffisegol'!$M23/100)*Q22)*1000))</f>
        <v/>
      </c>
      <c r="R62" s="24" t="str">
        <f>IF(R22="","",((('Data nodweddion ffisegol'!$M23/100)*R22)*1000))</f>
        <v/>
      </c>
      <c r="S62" s="37" t="str">
        <f>IF(S22="","",((('Data nodweddion ffisegol'!$M23/100)*S22)*1000))</f>
        <v/>
      </c>
      <c r="T62" s="24" t="str">
        <f>IF(T22="","",((('Data nodweddion ffisegol'!$M23/100)*T22)*1000))</f>
        <v/>
      </c>
      <c r="U62" s="24" t="str">
        <f>IF(U22="","",((('Data nodweddion ffisegol'!$M23/100)*U22)*1000))</f>
        <v/>
      </c>
      <c r="V62" s="24" t="str">
        <f>IF(V22="","",((('Data nodweddion ffisegol'!$M23/100)*V22)*1000))</f>
        <v/>
      </c>
      <c r="W62" s="24" t="str">
        <f>IF(W22="","",((('Data nodweddion ffisegol'!$M23/100)*W22)*1000))</f>
        <v/>
      </c>
      <c r="X62" s="24" t="str">
        <f>IF(X22="","",((('Data nodweddion ffisegol'!$M23/100)*X22)*1000))</f>
        <v/>
      </c>
      <c r="Y62" s="24" t="str">
        <f>IF(Y22="","",((('Data nodweddion ffisegol'!$M23/100)*Y22)*1000))</f>
        <v/>
      </c>
      <c r="Z62" s="24" t="str">
        <f>IF(Z22="","",((('Data nodweddion ffisegol'!$M23/100)*Z22)*1000))</f>
        <v/>
      </c>
      <c r="AA62" s="24" t="str">
        <f>IF(AA22="","",((('Data nodweddion ffisegol'!$M23/100)*AA22)*1000))</f>
        <v/>
      </c>
      <c r="AB62" s="24" t="str">
        <f>IF(AB22="","",((('Data nodweddion ffisegol'!$M23/100)*AB22)*1000))</f>
        <v/>
      </c>
      <c r="AC62" s="24" t="str">
        <f>IF(AC22="","",((('Data nodweddion ffisegol'!$M23/100)*AC22)*1000))</f>
        <v/>
      </c>
      <c r="AD62" s="24" t="str">
        <f>IF(AD22="","",((('Data nodweddion ffisegol'!$M23/100)*AD22)*1000))</f>
        <v/>
      </c>
      <c r="AE62" s="24" t="str">
        <f>IF(AE22="","",((('Data nodweddion ffisegol'!$M23/100)*AE22)*1000))</f>
        <v/>
      </c>
      <c r="AF62" s="24" t="str">
        <f>IF(AF22="","",((('Data nodweddion ffisegol'!$M23/100)*AF22)*1000))</f>
        <v/>
      </c>
      <c r="AG62" s="24" t="str">
        <f>IF(AG22="","",((('Data nodweddion ffisegol'!$M23/100)*AG22)*1000))</f>
        <v/>
      </c>
      <c r="AH62" s="24" t="str">
        <f>IF(AH22="","",((('Data nodweddion ffisegol'!$M23/100)*AH22)))</f>
        <v/>
      </c>
      <c r="AI62" s="400"/>
    </row>
    <row r="63" spans="7:35" ht="20.149999999999999" customHeight="1" x14ac:dyDescent="0.35">
      <c r="G63" s="396"/>
      <c r="H63" s="23" t="str">
        <f t="shared" si="1"/>
        <v/>
      </c>
      <c r="I63" s="24" t="str">
        <f t="shared" si="1"/>
        <v/>
      </c>
      <c r="J63" s="24" t="str">
        <f t="shared" si="2"/>
        <v/>
      </c>
      <c r="K63" s="37" t="str">
        <f t="shared" si="3"/>
        <v/>
      </c>
      <c r="L63" s="23" t="str">
        <f>IF(L23="","",((('Data nodweddion ffisegol'!$M24/100)*L23)*1000))</f>
        <v/>
      </c>
      <c r="M63" s="24" t="str">
        <f>IF(M23="","",((('Data nodweddion ffisegol'!$M24/100)*M23)*1000))</f>
        <v/>
      </c>
      <c r="N63" s="24" t="str">
        <f>IF(N23="","",((('Data nodweddion ffisegol'!$M24/100)*N23)*1000))</f>
        <v/>
      </c>
      <c r="O63" s="24" t="str">
        <f>IF(O23="","",((('Data nodweddion ffisegol'!$M24/100)*O23)*1000))</f>
        <v/>
      </c>
      <c r="P63" s="24" t="str">
        <f>IF(P23="","",((('Data nodweddion ffisegol'!$M24/100)*P23)*1000))</f>
        <v/>
      </c>
      <c r="Q63" s="24" t="str">
        <f>IF(Q23="","",((('Data nodweddion ffisegol'!$M24/100)*Q23)*1000))</f>
        <v/>
      </c>
      <c r="R63" s="24" t="str">
        <f>IF(R23="","",((('Data nodweddion ffisegol'!$M24/100)*R23)*1000))</f>
        <v/>
      </c>
      <c r="S63" s="37" t="str">
        <f>IF(S23="","",((('Data nodweddion ffisegol'!$M24/100)*S23)*1000))</f>
        <v/>
      </c>
      <c r="T63" s="24" t="str">
        <f>IF(T23="","",((('Data nodweddion ffisegol'!$M24/100)*T23)*1000))</f>
        <v/>
      </c>
      <c r="U63" s="24" t="str">
        <f>IF(U23="","",((('Data nodweddion ffisegol'!$M24/100)*U23)*1000))</f>
        <v/>
      </c>
      <c r="V63" s="24" t="str">
        <f>IF(V23="","",((('Data nodweddion ffisegol'!$M24/100)*V23)*1000))</f>
        <v/>
      </c>
      <c r="W63" s="24" t="str">
        <f>IF(W23="","",((('Data nodweddion ffisegol'!$M24/100)*W23)*1000))</f>
        <v/>
      </c>
      <c r="X63" s="24" t="str">
        <f>IF(X23="","",((('Data nodweddion ffisegol'!$M24/100)*X23)*1000))</f>
        <v/>
      </c>
      <c r="Y63" s="24" t="str">
        <f>IF(Y23="","",((('Data nodweddion ffisegol'!$M24/100)*Y23)*1000))</f>
        <v/>
      </c>
      <c r="Z63" s="24" t="str">
        <f>IF(Z23="","",((('Data nodweddion ffisegol'!$M24/100)*Z23)*1000))</f>
        <v/>
      </c>
      <c r="AA63" s="24" t="str">
        <f>IF(AA23="","",((('Data nodweddion ffisegol'!$M24/100)*AA23)*1000))</f>
        <v/>
      </c>
      <c r="AB63" s="24" t="str">
        <f>IF(AB23="","",((('Data nodweddion ffisegol'!$M24/100)*AB23)*1000))</f>
        <v/>
      </c>
      <c r="AC63" s="24" t="str">
        <f>IF(AC23="","",((('Data nodweddion ffisegol'!$M24/100)*AC23)*1000))</f>
        <v/>
      </c>
      <c r="AD63" s="24" t="str">
        <f>IF(AD23="","",((('Data nodweddion ffisegol'!$M24/100)*AD23)*1000))</f>
        <v/>
      </c>
      <c r="AE63" s="24" t="str">
        <f>IF(AE23="","",((('Data nodweddion ffisegol'!$M24/100)*AE23)*1000))</f>
        <v/>
      </c>
      <c r="AF63" s="24" t="str">
        <f>IF(AF23="","",((('Data nodweddion ffisegol'!$M24/100)*AF23)*1000))</f>
        <v/>
      </c>
      <c r="AG63" s="24" t="str">
        <f>IF(AG23="","",((('Data nodweddion ffisegol'!$M24/100)*AG23)*1000))</f>
        <v/>
      </c>
      <c r="AH63" s="24" t="str">
        <f>IF(AH23="","",((('Data nodweddion ffisegol'!$M24/100)*AH23)))</f>
        <v/>
      </c>
      <c r="AI63" s="400"/>
    </row>
    <row r="64" spans="7:35" ht="20.149999999999999" customHeight="1" x14ac:dyDescent="0.35">
      <c r="G64" s="396"/>
      <c r="H64" s="23" t="str">
        <f t="shared" si="1"/>
        <v/>
      </c>
      <c r="I64" s="24" t="str">
        <f t="shared" si="1"/>
        <v/>
      </c>
      <c r="J64" s="24" t="str">
        <f t="shared" si="2"/>
        <v/>
      </c>
      <c r="K64" s="37" t="str">
        <f t="shared" si="3"/>
        <v/>
      </c>
      <c r="L64" s="23" t="str">
        <f>IF(L24="","",((('Data nodweddion ffisegol'!$M25/100)*L24)*1000))</f>
        <v/>
      </c>
      <c r="M64" s="24" t="str">
        <f>IF(M24="","",((('Data nodweddion ffisegol'!$M25/100)*M24)*1000))</f>
        <v/>
      </c>
      <c r="N64" s="24" t="str">
        <f>IF(N24="","",((('Data nodweddion ffisegol'!$M25/100)*N24)*1000))</f>
        <v/>
      </c>
      <c r="O64" s="24" t="str">
        <f>IF(O24="","",((('Data nodweddion ffisegol'!$M25/100)*O24)*1000))</f>
        <v/>
      </c>
      <c r="P64" s="24" t="str">
        <f>IF(P24="","",((('Data nodweddion ffisegol'!$M25/100)*P24)*1000))</f>
        <v/>
      </c>
      <c r="Q64" s="24" t="str">
        <f>IF(Q24="","",((('Data nodweddion ffisegol'!$M25/100)*Q24)*1000))</f>
        <v/>
      </c>
      <c r="R64" s="24" t="str">
        <f>IF(R24="","",((('Data nodweddion ffisegol'!$M25/100)*R24)*1000))</f>
        <v/>
      </c>
      <c r="S64" s="37" t="str">
        <f>IF(S24="","",((('Data nodweddion ffisegol'!$M25/100)*S24)*1000))</f>
        <v/>
      </c>
      <c r="T64" s="24" t="str">
        <f>IF(T24="","",((('Data nodweddion ffisegol'!$M25/100)*T24)*1000))</f>
        <v/>
      </c>
      <c r="U64" s="24" t="str">
        <f>IF(U24="","",((('Data nodweddion ffisegol'!$M25/100)*U24)*1000))</f>
        <v/>
      </c>
      <c r="V64" s="24" t="str">
        <f>IF(V24="","",((('Data nodweddion ffisegol'!$M25/100)*V24)*1000))</f>
        <v/>
      </c>
      <c r="W64" s="24" t="str">
        <f>IF(W24="","",((('Data nodweddion ffisegol'!$M25/100)*W24)*1000))</f>
        <v/>
      </c>
      <c r="X64" s="24" t="str">
        <f>IF(X24="","",((('Data nodweddion ffisegol'!$M25/100)*X24)*1000))</f>
        <v/>
      </c>
      <c r="Y64" s="24" t="str">
        <f>IF(Y24="","",((('Data nodweddion ffisegol'!$M25/100)*Y24)*1000))</f>
        <v/>
      </c>
      <c r="Z64" s="24" t="str">
        <f>IF(Z24="","",((('Data nodweddion ffisegol'!$M25/100)*Z24)*1000))</f>
        <v/>
      </c>
      <c r="AA64" s="24" t="str">
        <f>IF(AA24="","",((('Data nodweddion ffisegol'!$M25/100)*AA24)*1000))</f>
        <v/>
      </c>
      <c r="AB64" s="24" t="str">
        <f>IF(AB24="","",((('Data nodweddion ffisegol'!$M25/100)*AB24)*1000))</f>
        <v/>
      </c>
      <c r="AC64" s="24" t="str">
        <f>IF(AC24="","",((('Data nodweddion ffisegol'!$M25/100)*AC24)*1000))</f>
        <v/>
      </c>
      <c r="AD64" s="24" t="str">
        <f>IF(AD24="","",((('Data nodweddion ffisegol'!$M25/100)*AD24)*1000))</f>
        <v/>
      </c>
      <c r="AE64" s="24" t="str">
        <f>IF(AE24="","",((('Data nodweddion ffisegol'!$M25/100)*AE24)*1000))</f>
        <v/>
      </c>
      <c r="AF64" s="24" t="str">
        <f>IF(AF24="","",((('Data nodweddion ffisegol'!$M25/100)*AF24)*1000))</f>
        <v/>
      </c>
      <c r="AG64" s="24" t="str">
        <f>IF(AG24="","",((('Data nodweddion ffisegol'!$M25/100)*AG24)*1000))</f>
        <v/>
      </c>
      <c r="AH64" s="24" t="str">
        <f>IF(AH24="","",((('Data nodweddion ffisegol'!$M25/100)*AH24)))</f>
        <v/>
      </c>
      <c r="AI64" s="400"/>
    </row>
    <row r="65" spans="7:35" ht="20.149999999999999" customHeight="1" x14ac:dyDescent="0.35">
      <c r="G65" s="396"/>
      <c r="H65" s="23" t="str">
        <f t="shared" si="1"/>
        <v/>
      </c>
      <c r="I65" s="24" t="str">
        <f t="shared" si="1"/>
        <v/>
      </c>
      <c r="J65" s="24" t="str">
        <f t="shared" si="2"/>
        <v/>
      </c>
      <c r="K65" s="37" t="str">
        <f t="shared" si="3"/>
        <v/>
      </c>
      <c r="L65" s="23" t="str">
        <f>IF(L25="","",((('Data nodweddion ffisegol'!$M26/100)*L25)*1000))</f>
        <v/>
      </c>
      <c r="M65" s="24" t="str">
        <f>IF(M25="","",((('Data nodweddion ffisegol'!$M26/100)*M25)*1000))</f>
        <v/>
      </c>
      <c r="N65" s="24" t="str">
        <f>IF(N25="","",((('Data nodweddion ffisegol'!$M26/100)*N25)*1000))</f>
        <v/>
      </c>
      <c r="O65" s="24" t="str">
        <f>IF(O25="","",((('Data nodweddion ffisegol'!$M26/100)*O25)*1000))</f>
        <v/>
      </c>
      <c r="P65" s="24" t="str">
        <f>IF(P25="","",((('Data nodweddion ffisegol'!$M26/100)*P25)*1000))</f>
        <v/>
      </c>
      <c r="Q65" s="24" t="str">
        <f>IF(Q25="","",((('Data nodweddion ffisegol'!$M26/100)*Q25)*1000))</f>
        <v/>
      </c>
      <c r="R65" s="24" t="str">
        <f>IF(R25="","",((('Data nodweddion ffisegol'!$M26/100)*R25)*1000))</f>
        <v/>
      </c>
      <c r="S65" s="37" t="str">
        <f>IF(S25="","",((('Data nodweddion ffisegol'!$M26/100)*S25)*1000))</f>
        <v/>
      </c>
      <c r="T65" s="24" t="str">
        <f>IF(T25="","",((('Data nodweddion ffisegol'!$M26/100)*T25)*1000))</f>
        <v/>
      </c>
      <c r="U65" s="24" t="str">
        <f>IF(U25="","",((('Data nodweddion ffisegol'!$M26/100)*U25)*1000))</f>
        <v/>
      </c>
      <c r="V65" s="24" t="str">
        <f>IF(V25="","",((('Data nodweddion ffisegol'!$M26/100)*V25)*1000))</f>
        <v/>
      </c>
      <c r="W65" s="24" t="str">
        <f>IF(W25="","",((('Data nodweddion ffisegol'!$M26/100)*W25)*1000))</f>
        <v/>
      </c>
      <c r="X65" s="24" t="str">
        <f>IF(X25="","",((('Data nodweddion ffisegol'!$M26/100)*X25)*1000))</f>
        <v/>
      </c>
      <c r="Y65" s="24" t="str">
        <f>IF(Y25="","",((('Data nodweddion ffisegol'!$M26/100)*Y25)*1000))</f>
        <v/>
      </c>
      <c r="Z65" s="24" t="str">
        <f>IF(Z25="","",((('Data nodweddion ffisegol'!$M26/100)*Z25)*1000))</f>
        <v/>
      </c>
      <c r="AA65" s="24" t="str">
        <f>IF(AA25="","",((('Data nodweddion ffisegol'!$M26/100)*AA25)*1000))</f>
        <v/>
      </c>
      <c r="AB65" s="24" t="str">
        <f>IF(AB25="","",((('Data nodweddion ffisegol'!$M26/100)*AB25)*1000))</f>
        <v/>
      </c>
      <c r="AC65" s="24" t="str">
        <f>IF(AC25="","",((('Data nodweddion ffisegol'!$M26/100)*AC25)*1000))</f>
        <v/>
      </c>
      <c r="AD65" s="24" t="str">
        <f>IF(AD25="","",((('Data nodweddion ffisegol'!$M26/100)*AD25)*1000))</f>
        <v/>
      </c>
      <c r="AE65" s="24" t="str">
        <f>IF(AE25="","",((('Data nodweddion ffisegol'!$M26/100)*AE25)*1000))</f>
        <v/>
      </c>
      <c r="AF65" s="24" t="str">
        <f>IF(AF25="","",((('Data nodweddion ffisegol'!$M26/100)*AF25)*1000))</f>
        <v/>
      </c>
      <c r="AG65" s="24" t="str">
        <f>IF(AG25="","",((('Data nodweddion ffisegol'!$M26/100)*AG25)*1000))</f>
        <v/>
      </c>
      <c r="AH65" s="24" t="str">
        <f>IF(AH25="","",((('Data nodweddion ffisegol'!$M26/100)*AH25)))</f>
        <v/>
      </c>
      <c r="AI65" s="400"/>
    </row>
    <row r="66" spans="7:35" ht="20.149999999999999" customHeight="1" x14ac:dyDescent="0.35">
      <c r="G66" s="396"/>
      <c r="H66" s="23" t="str">
        <f t="shared" si="1"/>
        <v/>
      </c>
      <c r="I66" s="24" t="str">
        <f t="shared" si="1"/>
        <v/>
      </c>
      <c r="J66" s="24" t="str">
        <f t="shared" si="2"/>
        <v/>
      </c>
      <c r="K66" s="37" t="str">
        <f t="shared" si="3"/>
        <v/>
      </c>
      <c r="L66" s="23" t="str">
        <f>IF(L26="","",((('Data nodweddion ffisegol'!$M27/100)*L26)*1000))</f>
        <v/>
      </c>
      <c r="M66" s="24" t="str">
        <f>IF(M26="","",((('Data nodweddion ffisegol'!$M27/100)*M26)*1000))</f>
        <v/>
      </c>
      <c r="N66" s="24" t="str">
        <f>IF(N26="","",((('Data nodweddion ffisegol'!$M27/100)*N26)*1000))</f>
        <v/>
      </c>
      <c r="O66" s="24" t="str">
        <f>IF(O26="","",((('Data nodweddion ffisegol'!$M27/100)*O26)*1000))</f>
        <v/>
      </c>
      <c r="P66" s="24" t="str">
        <f>IF(P26="","",((('Data nodweddion ffisegol'!$M27/100)*P26)*1000))</f>
        <v/>
      </c>
      <c r="Q66" s="24" t="str">
        <f>IF(Q26="","",((('Data nodweddion ffisegol'!$M27/100)*Q26)*1000))</f>
        <v/>
      </c>
      <c r="R66" s="24" t="str">
        <f>IF(R26="","",((('Data nodweddion ffisegol'!$M27/100)*R26)*1000))</f>
        <v/>
      </c>
      <c r="S66" s="37" t="str">
        <f>IF(S26="","",((('Data nodweddion ffisegol'!$M27/100)*S26)*1000))</f>
        <v/>
      </c>
      <c r="T66" s="24" t="str">
        <f>IF(T26="","",((('Data nodweddion ffisegol'!$M27/100)*T26)*1000))</f>
        <v/>
      </c>
      <c r="U66" s="24" t="str">
        <f>IF(U26="","",((('Data nodweddion ffisegol'!$M27/100)*U26)*1000))</f>
        <v/>
      </c>
      <c r="V66" s="24" t="str">
        <f>IF(V26="","",((('Data nodweddion ffisegol'!$M27/100)*V26)*1000))</f>
        <v/>
      </c>
      <c r="W66" s="24" t="str">
        <f>IF(W26="","",((('Data nodweddion ffisegol'!$M27/100)*W26)*1000))</f>
        <v/>
      </c>
      <c r="X66" s="24" t="str">
        <f>IF(X26="","",((('Data nodweddion ffisegol'!$M27/100)*X26)*1000))</f>
        <v/>
      </c>
      <c r="Y66" s="24" t="str">
        <f>IF(Y26="","",((('Data nodweddion ffisegol'!$M27/100)*Y26)*1000))</f>
        <v/>
      </c>
      <c r="Z66" s="24" t="str">
        <f>IF(Z26="","",((('Data nodweddion ffisegol'!$M27/100)*Z26)*1000))</f>
        <v/>
      </c>
      <c r="AA66" s="24" t="str">
        <f>IF(AA26="","",((('Data nodweddion ffisegol'!$M27/100)*AA26)*1000))</f>
        <v/>
      </c>
      <c r="AB66" s="24" t="str">
        <f>IF(AB26="","",((('Data nodweddion ffisegol'!$M27/100)*AB26)*1000))</f>
        <v/>
      </c>
      <c r="AC66" s="24" t="str">
        <f>IF(AC26="","",((('Data nodweddion ffisegol'!$M27/100)*AC26)*1000))</f>
        <v/>
      </c>
      <c r="AD66" s="24" t="str">
        <f>IF(AD26="","",((('Data nodweddion ffisegol'!$M27/100)*AD26)*1000))</f>
        <v/>
      </c>
      <c r="AE66" s="24" t="str">
        <f>IF(AE26="","",((('Data nodweddion ffisegol'!$M27/100)*AE26)*1000))</f>
        <v/>
      </c>
      <c r="AF66" s="24" t="str">
        <f>IF(AF26="","",((('Data nodweddion ffisegol'!$M27/100)*AF26)*1000))</f>
        <v/>
      </c>
      <c r="AG66" s="24" t="str">
        <f>IF(AG26="","",((('Data nodweddion ffisegol'!$M27/100)*AG26)*1000))</f>
        <v/>
      </c>
      <c r="AH66" s="24" t="str">
        <f>IF(AH26="","",((('Data nodweddion ffisegol'!$M27/100)*AH26)))</f>
        <v/>
      </c>
      <c r="AI66" s="400"/>
    </row>
    <row r="67" spans="7:35" ht="20.149999999999999" customHeight="1" x14ac:dyDescent="0.35">
      <c r="G67" s="396"/>
      <c r="H67" s="23" t="str">
        <f t="shared" si="1"/>
        <v/>
      </c>
      <c r="I67" s="24" t="str">
        <f t="shared" si="1"/>
        <v/>
      </c>
      <c r="J67" s="24" t="str">
        <f t="shared" si="2"/>
        <v/>
      </c>
      <c r="K67" s="37" t="str">
        <f t="shared" si="3"/>
        <v/>
      </c>
      <c r="L67" s="23" t="str">
        <f>IF(L27="","",((('Data nodweddion ffisegol'!$M28/100)*L27)*1000))</f>
        <v/>
      </c>
      <c r="M67" s="24" t="str">
        <f>IF(M27="","",((('Data nodweddion ffisegol'!$M28/100)*M27)*1000))</f>
        <v/>
      </c>
      <c r="N67" s="24" t="str">
        <f>IF(N27="","",((('Data nodweddion ffisegol'!$M28/100)*N27)*1000))</f>
        <v/>
      </c>
      <c r="O67" s="24" t="str">
        <f>IF(O27="","",((('Data nodweddion ffisegol'!$M28/100)*O27)*1000))</f>
        <v/>
      </c>
      <c r="P67" s="24" t="str">
        <f>IF(P27="","",((('Data nodweddion ffisegol'!$M28/100)*P27)*1000))</f>
        <v/>
      </c>
      <c r="Q67" s="24" t="str">
        <f>IF(Q27="","",((('Data nodweddion ffisegol'!$M28/100)*Q27)*1000))</f>
        <v/>
      </c>
      <c r="R67" s="24" t="str">
        <f>IF(R27="","",((('Data nodweddion ffisegol'!$M28/100)*R27)*1000))</f>
        <v/>
      </c>
      <c r="S67" s="37" t="str">
        <f>IF(S27="","",((('Data nodweddion ffisegol'!$M28/100)*S27)*1000))</f>
        <v/>
      </c>
      <c r="T67" s="24" t="str">
        <f>IF(T27="","",((('Data nodweddion ffisegol'!$M28/100)*T27)*1000))</f>
        <v/>
      </c>
      <c r="U67" s="24" t="str">
        <f>IF(U27="","",((('Data nodweddion ffisegol'!$M28/100)*U27)*1000))</f>
        <v/>
      </c>
      <c r="V67" s="24" t="str">
        <f>IF(V27="","",((('Data nodweddion ffisegol'!$M28/100)*V27)*1000))</f>
        <v/>
      </c>
      <c r="W67" s="24" t="str">
        <f>IF(W27="","",((('Data nodweddion ffisegol'!$M28/100)*W27)*1000))</f>
        <v/>
      </c>
      <c r="X67" s="24" t="str">
        <f>IF(X27="","",((('Data nodweddion ffisegol'!$M28/100)*X27)*1000))</f>
        <v/>
      </c>
      <c r="Y67" s="24" t="str">
        <f>IF(Y27="","",((('Data nodweddion ffisegol'!$M28/100)*Y27)*1000))</f>
        <v/>
      </c>
      <c r="Z67" s="24" t="str">
        <f>IF(Z27="","",((('Data nodweddion ffisegol'!$M28/100)*Z27)*1000))</f>
        <v/>
      </c>
      <c r="AA67" s="24" t="str">
        <f>IF(AA27="","",((('Data nodweddion ffisegol'!$M28/100)*AA27)*1000))</f>
        <v/>
      </c>
      <c r="AB67" s="24" t="str">
        <f>IF(AB27="","",((('Data nodweddion ffisegol'!$M28/100)*AB27)*1000))</f>
        <v/>
      </c>
      <c r="AC67" s="24" t="str">
        <f>IF(AC27="","",((('Data nodweddion ffisegol'!$M28/100)*AC27)*1000))</f>
        <v/>
      </c>
      <c r="AD67" s="24" t="str">
        <f>IF(AD27="","",((('Data nodweddion ffisegol'!$M28/100)*AD27)*1000))</f>
        <v/>
      </c>
      <c r="AE67" s="24" t="str">
        <f>IF(AE27="","",((('Data nodweddion ffisegol'!$M28/100)*AE27)*1000))</f>
        <v/>
      </c>
      <c r="AF67" s="24" t="str">
        <f>IF(AF27="","",((('Data nodweddion ffisegol'!$M28/100)*AF27)*1000))</f>
        <v/>
      </c>
      <c r="AG67" s="24" t="str">
        <f>IF(AG27="","",((('Data nodweddion ffisegol'!$M28/100)*AG27)*1000))</f>
        <v/>
      </c>
      <c r="AH67" s="24" t="str">
        <f>IF(AH27="","",((('Data nodweddion ffisegol'!$M28/100)*AH27)))</f>
        <v/>
      </c>
      <c r="AI67" s="400"/>
    </row>
    <row r="68" spans="7:35" ht="20.149999999999999" customHeight="1" x14ac:dyDescent="0.35">
      <c r="G68" s="396"/>
      <c r="H68" s="23" t="str">
        <f t="shared" si="1"/>
        <v/>
      </c>
      <c r="I68" s="24" t="str">
        <f t="shared" si="1"/>
        <v/>
      </c>
      <c r="J68" s="24" t="str">
        <f t="shared" si="2"/>
        <v/>
      </c>
      <c r="K68" s="37" t="str">
        <f t="shared" si="3"/>
        <v/>
      </c>
      <c r="L68" s="23" t="str">
        <f>IF(L28="","",((('Data nodweddion ffisegol'!$M29/100)*L28)*1000))</f>
        <v/>
      </c>
      <c r="M68" s="24" t="str">
        <f>IF(M28="","",((('Data nodweddion ffisegol'!$M29/100)*M28)*1000))</f>
        <v/>
      </c>
      <c r="N68" s="24" t="str">
        <f>IF(N28="","",((('Data nodweddion ffisegol'!$M29/100)*N28)*1000))</f>
        <v/>
      </c>
      <c r="O68" s="24" t="str">
        <f>IF(O28="","",((('Data nodweddion ffisegol'!$M29/100)*O28)*1000))</f>
        <v/>
      </c>
      <c r="P68" s="24" t="str">
        <f>IF(P28="","",((('Data nodweddion ffisegol'!$M29/100)*P28)*1000))</f>
        <v/>
      </c>
      <c r="Q68" s="24" t="str">
        <f>IF(Q28="","",((('Data nodweddion ffisegol'!$M29/100)*Q28)*1000))</f>
        <v/>
      </c>
      <c r="R68" s="24" t="str">
        <f>IF(R28="","",((('Data nodweddion ffisegol'!$M29/100)*R28)*1000))</f>
        <v/>
      </c>
      <c r="S68" s="37" t="str">
        <f>IF(S28="","",((('Data nodweddion ffisegol'!$M29/100)*S28)*1000))</f>
        <v/>
      </c>
      <c r="T68" s="24" t="str">
        <f>IF(T28="","",((('Data nodweddion ffisegol'!$M29/100)*T28)*1000))</f>
        <v/>
      </c>
      <c r="U68" s="24" t="str">
        <f>IF(U28="","",((('Data nodweddion ffisegol'!$M29/100)*U28)*1000))</f>
        <v/>
      </c>
      <c r="V68" s="24" t="str">
        <f>IF(V28="","",((('Data nodweddion ffisegol'!$M29/100)*V28)*1000))</f>
        <v/>
      </c>
      <c r="W68" s="24" t="str">
        <f>IF(W28="","",((('Data nodweddion ffisegol'!$M29/100)*W28)*1000))</f>
        <v/>
      </c>
      <c r="X68" s="24" t="str">
        <f>IF(X28="","",((('Data nodweddion ffisegol'!$M29/100)*X28)*1000))</f>
        <v/>
      </c>
      <c r="Y68" s="24" t="str">
        <f>IF(Y28="","",((('Data nodweddion ffisegol'!$M29/100)*Y28)*1000))</f>
        <v/>
      </c>
      <c r="Z68" s="24" t="str">
        <f>IF(Z28="","",((('Data nodweddion ffisegol'!$M29/100)*Z28)*1000))</f>
        <v/>
      </c>
      <c r="AA68" s="24" t="str">
        <f>IF(AA28="","",((('Data nodweddion ffisegol'!$M29/100)*AA28)*1000))</f>
        <v/>
      </c>
      <c r="AB68" s="24" t="str">
        <f>IF(AB28="","",((('Data nodweddion ffisegol'!$M29/100)*AB28)*1000))</f>
        <v/>
      </c>
      <c r="AC68" s="24" t="str">
        <f>IF(AC28="","",((('Data nodweddion ffisegol'!$M29/100)*AC28)*1000))</f>
        <v/>
      </c>
      <c r="AD68" s="24" t="str">
        <f>IF(AD28="","",((('Data nodweddion ffisegol'!$M29/100)*AD28)*1000))</f>
        <v/>
      </c>
      <c r="AE68" s="24" t="str">
        <f>IF(AE28="","",((('Data nodweddion ffisegol'!$M29/100)*AE28)*1000))</f>
        <v/>
      </c>
      <c r="AF68" s="24" t="str">
        <f>IF(AF28="","",((('Data nodweddion ffisegol'!$M29/100)*AF28)*1000))</f>
        <v/>
      </c>
      <c r="AG68" s="24" t="str">
        <f>IF(AG28="","",((('Data nodweddion ffisegol'!$M29/100)*AG28)*1000))</f>
        <v/>
      </c>
      <c r="AH68" s="24" t="str">
        <f>IF(AH28="","",((('Data nodweddion ffisegol'!$M29/100)*AH28)))</f>
        <v/>
      </c>
      <c r="AI68" s="400"/>
    </row>
    <row r="69" spans="7:35" ht="20.149999999999999" customHeight="1" x14ac:dyDescent="0.35">
      <c r="G69" s="396"/>
      <c r="H69" s="23" t="str">
        <f t="shared" si="1"/>
        <v/>
      </c>
      <c r="I69" s="24" t="str">
        <f t="shared" si="1"/>
        <v/>
      </c>
      <c r="J69" s="24" t="str">
        <f t="shared" si="2"/>
        <v/>
      </c>
      <c r="K69" s="37" t="str">
        <f t="shared" si="3"/>
        <v/>
      </c>
      <c r="L69" s="23" t="str">
        <f>IF(L29="","",((('Data nodweddion ffisegol'!$M30/100)*L29)*1000))</f>
        <v/>
      </c>
      <c r="M69" s="24" t="str">
        <f>IF(M29="","",((('Data nodweddion ffisegol'!$M30/100)*M29)*1000))</f>
        <v/>
      </c>
      <c r="N69" s="24" t="str">
        <f>IF(N29="","",((('Data nodweddion ffisegol'!$M30/100)*N29)*1000))</f>
        <v/>
      </c>
      <c r="O69" s="24" t="str">
        <f>IF(O29="","",((('Data nodweddion ffisegol'!$M30/100)*O29)*1000))</f>
        <v/>
      </c>
      <c r="P69" s="24" t="str">
        <f>IF(P29="","",((('Data nodweddion ffisegol'!$M30/100)*P29)*1000))</f>
        <v/>
      </c>
      <c r="Q69" s="24" t="str">
        <f>IF(Q29="","",((('Data nodweddion ffisegol'!$M30/100)*Q29)*1000))</f>
        <v/>
      </c>
      <c r="R69" s="24" t="str">
        <f>IF(R29="","",((('Data nodweddion ffisegol'!$M30/100)*R29)*1000))</f>
        <v/>
      </c>
      <c r="S69" s="37" t="str">
        <f>IF(S29="","",((('Data nodweddion ffisegol'!$M30/100)*S29)*1000))</f>
        <v/>
      </c>
      <c r="T69" s="24" t="str">
        <f>IF(T29="","",((('Data nodweddion ffisegol'!$M30/100)*T29)*1000))</f>
        <v/>
      </c>
      <c r="U69" s="24" t="str">
        <f>IF(U29="","",((('Data nodweddion ffisegol'!$M30/100)*U29)*1000))</f>
        <v/>
      </c>
      <c r="V69" s="24" t="str">
        <f>IF(V29="","",((('Data nodweddion ffisegol'!$M30/100)*V29)*1000))</f>
        <v/>
      </c>
      <c r="W69" s="24" t="str">
        <f>IF(W29="","",((('Data nodweddion ffisegol'!$M30/100)*W29)*1000))</f>
        <v/>
      </c>
      <c r="X69" s="24" t="str">
        <f>IF(X29="","",((('Data nodweddion ffisegol'!$M30/100)*X29)*1000))</f>
        <v/>
      </c>
      <c r="Y69" s="24" t="str">
        <f>IF(Y29="","",((('Data nodweddion ffisegol'!$M30/100)*Y29)*1000))</f>
        <v/>
      </c>
      <c r="Z69" s="24" t="str">
        <f>IF(Z29="","",((('Data nodweddion ffisegol'!$M30/100)*Z29)*1000))</f>
        <v/>
      </c>
      <c r="AA69" s="24" t="str">
        <f>IF(AA29="","",((('Data nodweddion ffisegol'!$M30/100)*AA29)*1000))</f>
        <v/>
      </c>
      <c r="AB69" s="24" t="str">
        <f>IF(AB29="","",((('Data nodweddion ffisegol'!$M30/100)*AB29)*1000))</f>
        <v/>
      </c>
      <c r="AC69" s="24" t="str">
        <f>IF(AC29="","",((('Data nodweddion ffisegol'!$M30/100)*AC29)*1000))</f>
        <v/>
      </c>
      <c r="AD69" s="24" t="str">
        <f>IF(AD29="","",((('Data nodweddion ffisegol'!$M30/100)*AD29)*1000))</f>
        <v/>
      </c>
      <c r="AE69" s="24" t="str">
        <f>IF(AE29="","",((('Data nodweddion ffisegol'!$M30/100)*AE29)*1000))</f>
        <v/>
      </c>
      <c r="AF69" s="24" t="str">
        <f>IF(AF29="","",((('Data nodweddion ffisegol'!$M30/100)*AF29)*1000))</f>
        <v/>
      </c>
      <c r="AG69" s="24" t="str">
        <f>IF(AG29="","",((('Data nodweddion ffisegol'!$M30/100)*AG29)*1000))</f>
        <v/>
      </c>
      <c r="AH69" s="24" t="str">
        <f>IF(AH29="","",((('Data nodweddion ffisegol'!$M30/100)*AH29)))</f>
        <v/>
      </c>
      <c r="AI69" s="400"/>
    </row>
    <row r="70" spans="7:35" ht="20.149999999999999" customHeight="1" x14ac:dyDescent="0.35">
      <c r="G70" s="396"/>
      <c r="H70" s="23" t="str">
        <f t="shared" si="1"/>
        <v/>
      </c>
      <c r="I70" s="24" t="str">
        <f t="shared" si="1"/>
        <v/>
      </c>
      <c r="J70" s="24" t="str">
        <f t="shared" si="2"/>
        <v/>
      </c>
      <c r="K70" s="37" t="str">
        <f t="shared" si="3"/>
        <v/>
      </c>
      <c r="L70" s="23" t="str">
        <f>IF(L30="","",((('Data nodweddion ffisegol'!$M31/100)*L30)*1000))</f>
        <v/>
      </c>
      <c r="M70" s="24" t="str">
        <f>IF(M30="","",((('Data nodweddion ffisegol'!$M31/100)*M30)*1000))</f>
        <v/>
      </c>
      <c r="N70" s="24" t="str">
        <f>IF(N30="","",((('Data nodweddion ffisegol'!$M31/100)*N30)*1000))</f>
        <v/>
      </c>
      <c r="O70" s="24" t="str">
        <f>IF(O30="","",((('Data nodweddion ffisegol'!$M31/100)*O30)*1000))</f>
        <v/>
      </c>
      <c r="P70" s="24" t="str">
        <f>IF(P30="","",((('Data nodweddion ffisegol'!$M31/100)*P30)*1000))</f>
        <v/>
      </c>
      <c r="Q70" s="24" t="str">
        <f>IF(Q30="","",((('Data nodweddion ffisegol'!$M31/100)*Q30)*1000))</f>
        <v/>
      </c>
      <c r="R70" s="24" t="str">
        <f>IF(R30="","",((('Data nodweddion ffisegol'!$M31/100)*R30)*1000))</f>
        <v/>
      </c>
      <c r="S70" s="37" t="str">
        <f>IF(S30="","",((('Data nodweddion ffisegol'!$M31/100)*S30)*1000))</f>
        <v/>
      </c>
      <c r="T70" s="24" t="str">
        <f>IF(T30="","",((('Data nodweddion ffisegol'!$M31/100)*T30)*1000))</f>
        <v/>
      </c>
      <c r="U70" s="24" t="str">
        <f>IF(U30="","",((('Data nodweddion ffisegol'!$M31/100)*U30)*1000))</f>
        <v/>
      </c>
      <c r="V70" s="24" t="str">
        <f>IF(V30="","",((('Data nodweddion ffisegol'!$M31/100)*V30)*1000))</f>
        <v/>
      </c>
      <c r="W70" s="24" t="str">
        <f>IF(W30="","",((('Data nodweddion ffisegol'!$M31/100)*W30)*1000))</f>
        <v/>
      </c>
      <c r="X70" s="24" t="str">
        <f>IF(X30="","",((('Data nodweddion ffisegol'!$M31/100)*X30)*1000))</f>
        <v/>
      </c>
      <c r="Y70" s="24" t="str">
        <f>IF(Y30="","",((('Data nodweddion ffisegol'!$M31/100)*Y30)*1000))</f>
        <v/>
      </c>
      <c r="Z70" s="24" t="str">
        <f>IF(Z30="","",((('Data nodweddion ffisegol'!$M31/100)*Z30)*1000))</f>
        <v/>
      </c>
      <c r="AA70" s="24" t="str">
        <f>IF(AA30="","",((('Data nodweddion ffisegol'!$M31/100)*AA30)*1000))</f>
        <v/>
      </c>
      <c r="AB70" s="24" t="str">
        <f>IF(AB30="","",((('Data nodweddion ffisegol'!$M31/100)*AB30)*1000))</f>
        <v/>
      </c>
      <c r="AC70" s="24" t="str">
        <f>IF(AC30="","",((('Data nodweddion ffisegol'!$M31/100)*AC30)*1000))</f>
        <v/>
      </c>
      <c r="AD70" s="24" t="str">
        <f>IF(AD30="","",((('Data nodweddion ffisegol'!$M31/100)*AD30)*1000))</f>
        <v/>
      </c>
      <c r="AE70" s="24" t="str">
        <f>IF(AE30="","",((('Data nodweddion ffisegol'!$M31/100)*AE30)*1000))</f>
        <v/>
      </c>
      <c r="AF70" s="24" t="str">
        <f>IF(AF30="","",((('Data nodweddion ffisegol'!$M31/100)*AF30)*1000))</f>
        <v/>
      </c>
      <c r="AG70" s="24" t="str">
        <f>IF(AG30="","",((('Data nodweddion ffisegol'!$M31/100)*AG30)*1000))</f>
        <v/>
      </c>
      <c r="AH70" s="24" t="str">
        <f>IF(AH30="","",((('Data nodweddion ffisegol'!$M31/100)*AH30)))</f>
        <v/>
      </c>
      <c r="AI70" s="400"/>
    </row>
    <row r="71" spans="7:35" ht="20.149999999999999" customHeight="1" x14ac:dyDescent="0.35">
      <c r="G71" s="396"/>
      <c r="H71" s="23" t="str">
        <f t="shared" si="1"/>
        <v/>
      </c>
      <c r="I71" s="24" t="str">
        <f t="shared" si="1"/>
        <v/>
      </c>
      <c r="J71" s="24" t="str">
        <f t="shared" si="2"/>
        <v/>
      </c>
      <c r="K71" s="37" t="str">
        <f t="shared" si="3"/>
        <v/>
      </c>
      <c r="L71" s="23" t="str">
        <f>IF(L31="","",((('Data nodweddion ffisegol'!$M32/100)*L31)*1000))</f>
        <v/>
      </c>
      <c r="M71" s="24" t="str">
        <f>IF(M31="","",((('Data nodweddion ffisegol'!$M32/100)*M31)*1000))</f>
        <v/>
      </c>
      <c r="N71" s="24" t="str">
        <f>IF(N31="","",((('Data nodweddion ffisegol'!$M32/100)*N31)*1000))</f>
        <v/>
      </c>
      <c r="O71" s="24" t="str">
        <f>IF(O31="","",((('Data nodweddion ffisegol'!$M32/100)*O31)*1000))</f>
        <v/>
      </c>
      <c r="P71" s="24" t="str">
        <f>IF(P31="","",((('Data nodweddion ffisegol'!$M32/100)*P31)*1000))</f>
        <v/>
      </c>
      <c r="Q71" s="24" t="str">
        <f>IF(Q31="","",((('Data nodweddion ffisegol'!$M32/100)*Q31)*1000))</f>
        <v/>
      </c>
      <c r="R71" s="24" t="str">
        <f>IF(R31="","",((('Data nodweddion ffisegol'!$M32/100)*R31)*1000))</f>
        <v/>
      </c>
      <c r="S71" s="37" t="str">
        <f>IF(S31="","",((('Data nodweddion ffisegol'!$M32/100)*S31)*1000))</f>
        <v/>
      </c>
      <c r="T71" s="24" t="str">
        <f>IF(T31="","",((('Data nodweddion ffisegol'!$M32/100)*T31)*1000))</f>
        <v/>
      </c>
      <c r="U71" s="24" t="str">
        <f>IF(U31="","",((('Data nodweddion ffisegol'!$M32/100)*U31)*1000))</f>
        <v/>
      </c>
      <c r="V71" s="24" t="str">
        <f>IF(V31="","",((('Data nodweddion ffisegol'!$M32/100)*V31)*1000))</f>
        <v/>
      </c>
      <c r="W71" s="24" t="str">
        <f>IF(W31="","",((('Data nodweddion ffisegol'!$M32/100)*W31)*1000))</f>
        <v/>
      </c>
      <c r="X71" s="24" t="str">
        <f>IF(X31="","",((('Data nodweddion ffisegol'!$M32/100)*X31)*1000))</f>
        <v/>
      </c>
      <c r="Y71" s="24" t="str">
        <f>IF(Y31="","",((('Data nodweddion ffisegol'!$M32/100)*Y31)*1000))</f>
        <v/>
      </c>
      <c r="Z71" s="24" t="str">
        <f>IF(Z31="","",((('Data nodweddion ffisegol'!$M32/100)*Z31)*1000))</f>
        <v/>
      </c>
      <c r="AA71" s="24" t="str">
        <f>IF(AA31="","",((('Data nodweddion ffisegol'!$M32/100)*AA31)*1000))</f>
        <v/>
      </c>
      <c r="AB71" s="24" t="str">
        <f>IF(AB31="","",((('Data nodweddion ffisegol'!$M32/100)*AB31)*1000))</f>
        <v/>
      </c>
      <c r="AC71" s="24" t="str">
        <f>IF(AC31="","",((('Data nodweddion ffisegol'!$M32/100)*AC31)*1000))</f>
        <v/>
      </c>
      <c r="AD71" s="24" t="str">
        <f>IF(AD31="","",((('Data nodweddion ffisegol'!$M32/100)*AD31)*1000))</f>
        <v/>
      </c>
      <c r="AE71" s="24" t="str">
        <f>IF(AE31="","",((('Data nodweddion ffisegol'!$M32/100)*AE31)*1000))</f>
        <v/>
      </c>
      <c r="AF71" s="24" t="str">
        <f>IF(AF31="","",((('Data nodweddion ffisegol'!$M32/100)*AF31)*1000))</f>
        <v/>
      </c>
      <c r="AG71" s="24" t="str">
        <f>IF(AG31="","",((('Data nodweddion ffisegol'!$M32/100)*AG31)*1000))</f>
        <v/>
      </c>
      <c r="AH71" s="24" t="str">
        <f>IF(AH31="","",((('Data nodweddion ffisegol'!$M32/100)*AH31)))</f>
        <v/>
      </c>
      <c r="AI71" s="400"/>
    </row>
    <row r="72" spans="7:35" ht="20.149999999999999" customHeight="1" x14ac:dyDescent="0.35">
      <c r="G72" s="396"/>
      <c r="H72" s="23" t="str">
        <f t="shared" si="1"/>
        <v/>
      </c>
      <c r="I72" s="24" t="str">
        <f t="shared" si="1"/>
        <v/>
      </c>
      <c r="J72" s="24" t="str">
        <f t="shared" si="2"/>
        <v/>
      </c>
      <c r="K72" s="37" t="str">
        <f t="shared" si="3"/>
        <v/>
      </c>
      <c r="L72" s="23" t="str">
        <f>IF(L32="","",((('Data nodweddion ffisegol'!$M33/100)*L32)*1000))</f>
        <v/>
      </c>
      <c r="M72" s="24" t="str">
        <f>IF(M32="","",((('Data nodweddion ffisegol'!$M33/100)*M32)*1000))</f>
        <v/>
      </c>
      <c r="N72" s="24" t="str">
        <f>IF(N32="","",((('Data nodweddion ffisegol'!$M33/100)*N32)*1000))</f>
        <v/>
      </c>
      <c r="O72" s="24" t="str">
        <f>IF(O32="","",((('Data nodweddion ffisegol'!$M33/100)*O32)*1000))</f>
        <v/>
      </c>
      <c r="P72" s="24" t="str">
        <f>IF(P32="","",((('Data nodweddion ffisegol'!$M33/100)*P32)*1000))</f>
        <v/>
      </c>
      <c r="Q72" s="24" t="str">
        <f>IF(Q32="","",((('Data nodweddion ffisegol'!$M33/100)*Q32)*1000))</f>
        <v/>
      </c>
      <c r="R72" s="24" t="str">
        <f>IF(R32="","",((('Data nodweddion ffisegol'!$M33/100)*R32)*1000))</f>
        <v/>
      </c>
      <c r="S72" s="37" t="str">
        <f>IF(S32="","",((('Data nodweddion ffisegol'!$M33/100)*S32)*1000))</f>
        <v/>
      </c>
      <c r="T72" s="24" t="str">
        <f>IF(T32="","",((('Data nodweddion ffisegol'!$M33/100)*T32)*1000))</f>
        <v/>
      </c>
      <c r="U72" s="24" t="str">
        <f>IF(U32="","",((('Data nodweddion ffisegol'!$M33/100)*U32)*1000))</f>
        <v/>
      </c>
      <c r="V72" s="24" t="str">
        <f>IF(V32="","",((('Data nodweddion ffisegol'!$M33/100)*V32)*1000))</f>
        <v/>
      </c>
      <c r="W72" s="24" t="str">
        <f>IF(W32="","",((('Data nodweddion ffisegol'!$M33/100)*W32)*1000))</f>
        <v/>
      </c>
      <c r="X72" s="24" t="str">
        <f>IF(X32="","",((('Data nodweddion ffisegol'!$M33/100)*X32)*1000))</f>
        <v/>
      </c>
      <c r="Y72" s="24" t="str">
        <f>IF(Y32="","",((('Data nodweddion ffisegol'!$M33/100)*Y32)*1000))</f>
        <v/>
      </c>
      <c r="Z72" s="24" t="str">
        <f>IF(Z32="","",((('Data nodweddion ffisegol'!$M33/100)*Z32)*1000))</f>
        <v/>
      </c>
      <c r="AA72" s="24" t="str">
        <f>IF(AA32="","",((('Data nodweddion ffisegol'!$M33/100)*AA32)*1000))</f>
        <v/>
      </c>
      <c r="AB72" s="24" t="str">
        <f>IF(AB32="","",((('Data nodweddion ffisegol'!$M33/100)*AB32)*1000))</f>
        <v/>
      </c>
      <c r="AC72" s="24" t="str">
        <f>IF(AC32="","",((('Data nodweddion ffisegol'!$M33/100)*AC32)*1000))</f>
        <v/>
      </c>
      <c r="AD72" s="24" t="str">
        <f>IF(AD32="","",((('Data nodweddion ffisegol'!$M33/100)*AD32)*1000))</f>
        <v/>
      </c>
      <c r="AE72" s="24" t="str">
        <f>IF(AE32="","",((('Data nodweddion ffisegol'!$M33/100)*AE32)*1000))</f>
        <v/>
      </c>
      <c r="AF72" s="24" t="str">
        <f>IF(AF32="","",((('Data nodweddion ffisegol'!$M33/100)*AF32)*1000))</f>
        <v/>
      </c>
      <c r="AG72" s="24" t="str">
        <f>IF(AG32="","",((('Data nodweddion ffisegol'!$M33/100)*AG32)*1000))</f>
        <v/>
      </c>
      <c r="AH72" s="24" t="str">
        <f>IF(AH32="","",((('Data nodweddion ffisegol'!$M33/100)*AH32)))</f>
        <v/>
      </c>
      <c r="AI72" s="400"/>
    </row>
    <row r="73" spans="7:35" ht="20.149999999999999" customHeight="1" x14ac:dyDescent="0.35">
      <c r="G73" s="396"/>
      <c r="H73" s="23" t="str">
        <f t="shared" si="1"/>
        <v/>
      </c>
      <c r="I73" s="24" t="str">
        <f t="shared" si="1"/>
        <v/>
      </c>
      <c r="J73" s="24" t="str">
        <f t="shared" si="2"/>
        <v/>
      </c>
      <c r="K73" s="37" t="str">
        <f t="shared" si="3"/>
        <v/>
      </c>
      <c r="L73" s="23" t="str">
        <f>IF(L33="","",((('Data nodweddion ffisegol'!$M34/100)*L33)*1000))</f>
        <v/>
      </c>
      <c r="M73" s="24" t="str">
        <f>IF(M33="","",((('Data nodweddion ffisegol'!$M34/100)*M33)*1000))</f>
        <v/>
      </c>
      <c r="N73" s="24" t="str">
        <f>IF(N33="","",((('Data nodweddion ffisegol'!$M34/100)*N33)*1000))</f>
        <v/>
      </c>
      <c r="O73" s="24" t="str">
        <f>IF(O33="","",((('Data nodweddion ffisegol'!$M34/100)*O33)*1000))</f>
        <v/>
      </c>
      <c r="P73" s="24" t="str">
        <f>IF(P33="","",((('Data nodweddion ffisegol'!$M34/100)*P33)*1000))</f>
        <v/>
      </c>
      <c r="Q73" s="24" t="str">
        <f>IF(Q33="","",((('Data nodweddion ffisegol'!$M34/100)*Q33)*1000))</f>
        <v/>
      </c>
      <c r="R73" s="24" t="str">
        <f>IF(R33="","",((('Data nodweddion ffisegol'!$M34/100)*R33)*1000))</f>
        <v/>
      </c>
      <c r="S73" s="37" t="str">
        <f>IF(S33="","",((('Data nodweddion ffisegol'!$M34/100)*S33)*1000))</f>
        <v/>
      </c>
      <c r="T73" s="24" t="str">
        <f>IF(T33="","",((('Data nodweddion ffisegol'!$M34/100)*T33)*1000))</f>
        <v/>
      </c>
      <c r="U73" s="24" t="str">
        <f>IF(U33="","",((('Data nodweddion ffisegol'!$M34/100)*U33)*1000))</f>
        <v/>
      </c>
      <c r="V73" s="24" t="str">
        <f>IF(V33="","",((('Data nodweddion ffisegol'!$M34/100)*V33)*1000))</f>
        <v/>
      </c>
      <c r="W73" s="24" t="str">
        <f>IF(W33="","",((('Data nodweddion ffisegol'!$M34/100)*W33)*1000))</f>
        <v/>
      </c>
      <c r="X73" s="24" t="str">
        <f>IF(X33="","",((('Data nodweddion ffisegol'!$M34/100)*X33)*1000))</f>
        <v/>
      </c>
      <c r="Y73" s="24" t="str">
        <f>IF(Y33="","",((('Data nodweddion ffisegol'!$M34/100)*Y33)*1000))</f>
        <v/>
      </c>
      <c r="Z73" s="24" t="str">
        <f>IF(Z33="","",((('Data nodweddion ffisegol'!$M34/100)*Z33)*1000))</f>
        <v/>
      </c>
      <c r="AA73" s="24" t="str">
        <f>IF(AA33="","",((('Data nodweddion ffisegol'!$M34/100)*AA33)*1000))</f>
        <v/>
      </c>
      <c r="AB73" s="24" t="str">
        <f>IF(AB33="","",((('Data nodweddion ffisegol'!$M34/100)*AB33)*1000))</f>
        <v/>
      </c>
      <c r="AC73" s="24" t="str">
        <f>IF(AC33="","",((('Data nodweddion ffisegol'!$M34/100)*AC33)*1000))</f>
        <v/>
      </c>
      <c r="AD73" s="24" t="str">
        <f>IF(AD33="","",((('Data nodweddion ffisegol'!$M34/100)*AD33)*1000))</f>
        <v/>
      </c>
      <c r="AE73" s="24" t="str">
        <f>IF(AE33="","",((('Data nodweddion ffisegol'!$M34/100)*AE33)*1000))</f>
        <v/>
      </c>
      <c r="AF73" s="24" t="str">
        <f>IF(AF33="","",((('Data nodweddion ffisegol'!$M34/100)*AF33)*1000))</f>
        <v/>
      </c>
      <c r="AG73" s="24" t="str">
        <f>IF(AG33="","",((('Data nodweddion ffisegol'!$M34/100)*AG33)*1000))</f>
        <v/>
      </c>
      <c r="AH73" s="24" t="str">
        <f>IF(AH33="","",((('Data nodweddion ffisegol'!$M34/100)*AH33)))</f>
        <v/>
      </c>
      <c r="AI73" s="400"/>
    </row>
    <row r="74" spans="7:35" ht="20.149999999999999" customHeight="1" x14ac:dyDescent="0.35">
      <c r="G74" s="396"/>
      <c r="H74" s="23" t="str">
        <f t="shared" si="1"/>
        <v/>
      </c>
      <c r="I74" s="24" t="str">
        <f t="shared" si="1"/>
        <v/>
      </c>
      <c r="J74" s="24" t="str">
        <f t="shared" si="2"/>
        <v/>
      </c>
      <c r="K74" s="37" t="str">
        <f t="shared" si="3"/>
        <v/>
      </c>
      <c r="L74" s="23" t="str">
        <f>IF(L34="","",((('Data nodweddion ffisegol'!$M35/100)*L34)*1000))</f>
        <v/>
      </c>
      <c r="M74" s="24" t="str">
        <f>IF(M34="","",((('Data nodweddion ffisegol'!$M35/100)*M34)*1000))</f>
        <v/>
      </c>
      <c r="N74" s="24" t="str">
        <f>IF(N34="","",((('Data nodweddion ffisegol'!$M35/100)*N34)*1000))</f>
        <v/>
      </c>
      <c r="O74" s="24" t="str">
        <f>IF(O34="","",((('Data nodweddion ffisegol'!$M35/100)*O34)*1000))</f>
        <v/>
      </c>
      <c r="P74" s="24" t="str">
        <f>IF(P34="","",((('Data nodweddion ffisegol'!$M35/100)*P34)*1000))</f>
        <v/>
      </c>
      <c r="Q74" s="24" t="str">
        <f>IF(Q34="","",((('Data nodweddion ffisegol'!$M35/100)*Q34)*1000))</f>
        <v/>
      </c>
      <c r="R74" s="24" t="str">
        <f>IF(R34="","",((('Data nodweddion ffisegol'!$M35/100)*R34)*1000))</f>
        <v/>
      </c>
      <c r="S74" s="37" t="str">
        <f>IF(S34="","",((('Data nodweddion ffisegol'!$M35/100)*S34)*1000))</f>
        <v/>
      </c>
      <c r="T74" s="24" t="str">
        <f>IF(T34="","",((('Data nodweddion ffisegol'!$M35/100)*T34)*1000))</f>
        <v/>
      </c>
      <c r="U74" s="24" t="str">
        <f>IF(U34="","",((('Data nodweddion ffisegol'!$M35/100)*U34)*1000))</f>
        <v/>
      </c>
      <c r="V74" s="24" t="str">
        <f>IF(V34="","",((('Data nodweddion ffisegol'!$M35/100)*V34)*1000))</f>
        <v/>
      </c>
      <c r="W74" s="24" t="str">
        <f>IF(W34="","",((('Data nodweddion ffisegol'!$M35/100)*W34)*1000))</f>
        <v/>
      </c>
      <c r="X74" s="24" t="str">
        <f>IF(X34="","",((('Data nodweddion ffisegol'!$M35/100)*X34)*1000))</f>
        <v/>
      </c>
      <c r="Y74" s="24" t="str">
        <f>IF(Y34="","",((('Data nodweddion ffisegol'!$M35/100)*Y34)*1000))</f>
        <v/>
      </c>
      <c r="Z74" s="24" t="str">
        <f>IF(Z34="","",((('Data nodweddion ffisegol'!$M35/100)*Z34)*1000))</f>
        <v/>
      </c>
      <c r="AA74" s="24" t="str">
        <f>IF(AA34="","",((('Data nodweddion ffisegol'!$M35/100)*AA34)*1000))</f>
        <v/>
      </c>
      <c r="AB74" s="24" t="str">
        <f>IF(AB34="","",((('Data nodweddion ffisegol'!$M35/100)*AB34)*1000))</f>
        <v/>
      </c>
      <c r="AC74" s="24" t="str">
        <f>IF(AC34="","",((('Data nodweddion ffisegol'!$M35/100)*AC34)*1000))</f>
        <v/>
      </c>
      <c r="AD74" s="24" t="str">
        <f>IF(AD34="","",((('Data nodweddion ffisegol'!$M35/100)*AD34)*1000))</f>
        <v/>
      </c>
      <c r="AE74" s="24" t="str">
        <f>IF(AE34="","",((('Data nodweddion ffisegol'!$M35/100)*AE34)*1000))</f>
        <v/>
      </c>
      <c r="AF74" s="24" t="str">
        <f>IF(AF34="","",((('Data nodweddion ffisegol'!$M35/100)*AF34)*1000))</f>
        <v/>
      </c>
      <c r="AG74" s="24" t="str">
        <f>IF(AG34="","",((('Data nodweddion ffisegol'!$M35/100)*AG34)*1000))</f>
        <v/>
      </c>
      <c r="AH74" s="24" t="str">
        <f>IF(AH34="","",((('Data nodweddion ffisegol'!$M35/100)*AH34)))</f>
        <v/>
      </c>
      <c r="AI74" s="400"/>
    </row>
    <row r="75" spans="7:35" ht="20.149999999999999" customHeight="1" x14ac:dyDescent="0.35">
      <c r="G75" s="396"/>
      <c r="H75" s="23" t="str">
        <f t="shared" si="1"/>
        <v/>
      </c>
      <c r="I75" s="24" t="str">
        <f t="shared" si="1"/>
        <v/>
      </c>
      <c r="J75" s="24" t="str">
        <f t="shared" si="2"/>
        <v/>
      </c>
      <c r="K75" s="37" t="str">
        <f t="shared" si="3"/>
        <v/>
      </c>
      <c r="L75" s="23" t="str">
        <f>IF(L35="","",((('Data nodweddion ffisegol'!$M36/100)*L35)*1000))</f>
        <v/>
      </c>
      <c r="M75" s="24" t="str">
        <f>IF(M35="","",((('Data nodweddion ffisegol'!$M36/100)*M35)*1000))</f>
        <v/>
      </c>
      <c r="N75" s="24" t="str">
        <f>IF(N35="","",((('Data nodweddion ffisegol'!$M36/100)*N35)*1000))</f>
        <v/>
      </c>
      <c r="O75" s="24" t="str">
        <f>IF(O35="","",((('Data nodweddion ffisegol'!$M36/100)*O35)*1000))</f>
        <v/>
      </c>
      <c r="P75" s="24" t="str">
        <f>IF(P35="","",((('Data nodweddion ffisegol'!$M36/100)*P35)*1000))</f>
        <v/>
      </c>
      <c r="Q75" s="24" t="str">
        <f>IF(Q35="","",((('Data nodweddion ffisegol'!$M36/100)*Q35)*1000))</f>
        <v/>
      </c>
      <c r="R75" s="24" t="str">
        <f>IF(R35="","",((('Data nodweddion ffisegol'!$M36/100)*R35)*1000))</f>
        <v/>
      </c>
      <c r="S75" s="37" t="str">
        <f>IF(S35="","",((('Data nodweddion ffisegol'!$M36/100)*S35)*1000))</f>
        <v/>
      </c>
      <c r="T75" s="24" t="str">
        <f>IF(T35="","",((('Data nodweddion ffisegol'!$M36/100)*T35)*1000))</f>
        <v/>
      </c>
      <c r="U75" s="24" t="str">
        <f>IF(U35="","",((('Data nodweddion ffisegol'!$M36/100)*U35)*1000))</f>
        <v/>
      </c>
      <c r="V75" s="24" t="str">
        <f>IF(V35="","",((('Data nodweddion ffisegol'!$M36/100)*V35)*1000))</f>
        <v/>
      </c>
      <c r="W75" s="24" t="str">
        <f>IF(W35="","",((('Data nodweddion ffisegol'!$M36/100)*W35)*1000))</f>
        <v/>
      </c>
      <c r="X75" s="24" t="str">
        <f>IF(X35="","",((('Data nodweddion ffisegol'!$M36/100)*X35)*1000))</f>
        <v/>
      </c>
      <c r="Y75" s="24" t="str">
        <f>IF(Y35="","",((('Data nodweddion ffisegol'!$M36/100)*Y35)*1000))</f>
        <v/>
      </c>
      <c r="Z75" s="24" t="str">
        <f>IF(Z35="","",((('Data nodweddion ffisegol'!$M36/100)*Z35)*1000))</f>
        <v/>
      </c>
      <c r="AA75" s="24" t="str">
        <f>IF(AA35="","",((('Data nodweddion ffisegol'!$M36/100)*AA35)*1000))</f>
        <v/>
      </c>
      <c r="AB75" s="24" t="str">
        <f>IF(AB35="","",((('Data nodweddion ffisegol'!$M36/100)*AB35)*1000))</f>
        <v/>
      </c>
      <c r="AC75" s="24" t="str">
        <f>IF(AC35="","",((('Data nodweddion ffisegol'!$M36/100)*AC35)*1000))</f>
        <v/>
      </c>
      <c r="AD75" s="24" t="str">
        <f>IF(AD35="","",((('Data nodweddion ffisegol'!$M36/100)*AD35)*1000))</f>
        <v/>
      </c>
      <c r="AE75" s="24" t="str">
        <f>IF(AE35="","",((('Data nodweddion ffisegol'!$M36/100)*AE35)*1000))</f>
        <v/>
      </c>
      <c r="AF75" s="24" t="str">
        <f>IF(AF35="","",((('Data nodweddion ffisegol'!$M36/100)*AF35)*1000))</f>
        <v/>
      </c>
      <c r="AG75" s="24" t="str">
        <f>IF(AG35="","",((('Data nodweddion ffisegol'!$M36/100)*AG35)*1000))</f>
        <v/>
      </c>
      <c r="AH75" s="24" t="str">
        <f>IF(AH35="","",((('Data nodweddion ffisegol'!$M36/100)*AH35)))</f>
        <v/>
      </c>
      <c r="AI75" s="400"/>
    </row>
    <row r="76" spans="7:35" ht="20.149999999999999" customHeight="1" x14ac:dyDescent="0.35">
      <c r="G76" s="396"/>
      <c r="H76" s="23" t="str">
        <f t="shared" si="1"/>
        <v/>
      </c>
      <c r="I76" s="24" t="str">
        <f t="shared" si="1"/>
        <v/>
      </c>
      <c r="J76" s="24" t="str">
        <f t="shared" si="2"/>
        <v/>
      </c>
      <c r="K76" s="37" t="str">
        <f t="shared" si="3"/>
        <v/>
      </c>
      <c r="L76" s="23" t="str">
        <f>IF(L36="","",((('Data nodweddion ffisegol'!$M37/100)*L36)*1000))</f>
        <v/>
      </c>
      <c r="M76" s="24" t="str">
        <f>IF(M36="","",((('Data nodweddion ffisegol'!$M37/100)*M36)*1000))</f>
        <v/>
      </c>
      <c r="N76" s="24" t="str">
        <f>IF(N36="","",((('Data nodweddion ffisegol'!$M37/100)*N36)*1000))</f>
        <v/>
      </c>
      <c r="O76" s="24" t="str">
        <f>IF(O36="","",((('Data nodweddion ffisegol'!$M37/100)*O36)*1000))</f>
        <v/>
      </c>
      <c r="P76" s="24" t="str">
        <f>IF(P36="","",((('Data nodweddion ffisegol'!$M37/100)*P36)*1000))</f>
        <v/>
      </c>
      <c r="Q76" s="24" t="str">
        <f>IF(Q36="","",((('Data nodweddion ffisegol'!$M37/100)*Q36)*1000))</f>
        <v/>
      </c>
      <c r="R76" s="24" t="str">
        <f>IF(R36="","",((('Data nodweddion ffisegol'!$M37/100)*R36)*1000))</f>
        <v/>
      </c>
      <c r="S76" s="37" t="str">
        <f>IF(S36="","",((('Data nodweddion ffisegol'!$M37/100)*S36)*1000))</f>
        <v/>
      </c>
      <c r="T76" s="24" t="str">
        <f>IF(T36="","",((('Data nodweddion ffisegol'!$M37/100)*T36)*1000))</f>
        <v/>
      </c>
      <c r="U76" s="24" t="str">
        <f>IF(U36="","",((('Data nodweddion ffisegol'!$M37/100)*U36)*1000))</f>
        <v/>
      </c>
      <c r="V76" s="24" t="str">
        <f>IF(V36="","",((('Data nodweddion ffisegol'!$M37/100)*V36)*1000))</f>
        <v/>
      </c>
      <c r="W76" s="24" t="str">
        <f>IF(W36="","",((('Data nodweddion ffisegol'!$M37/100)*W36)*1000))</f>
        <v/>
      </c>
      <c r="X76" s="24" t="str">
        <f>IF(X36="","",((('Data nodweddion ffisegol'!$M37/100)*X36)*1000))</f>
        <v/>
      </c>
      <c r="Y76" s="24" t="str">
        <f>IF(Y36="","",((('Data nodweddion ffisegol'!$M37/100)*Y36)*1000))</f>
        <v/>
      </c>
      <c r="Z76" s="24" t="str">
        <f>IF(Z36="","",((('Data nodweddion ffisegol'!$M37/100)*Z36)*1000))</f>
        <v/>
      </c>
      <c r="AA76" s="24" t="str">
        <f>IF(AA36="","",((('Data nodweddion ffisegol'!$M37/100)*AA36)*1000))</f>
        <v/>
      </c>
      <c r="AB76" s="24" t="str">
        <f>IF(AB36="","",((('Data nodweddion ffisegol'!$M37/100)*AB36)*1000))</f>
        <v/>
      </c>
      <c r="AC76" s="24" t="str">
        <f>IF(AC36="","",((('Data nodweddion ffisegol'!$M37/100)*AC36)*1000))</f>
        <v/>
      </c>
      <c r="AD76" s="24" t="str">
        <f>IF(AD36="","",((('Data nodweddion ffisegol'!$M37/100)*AD36)*1000))</f>
        <v/>
      </c>
      <c r="AE76" s="24" t="str">
        <f>IF(AE36="","",((('Data nodweddion ffisegol'!$M37/100)*AE36)*1000))</f>
        <v/>
      </c>
      <c r="AF76" s="24" t="str">
        <f>IF(AF36="","",((('Data nodweddion ffisegol'!$M37/100)*AF36)*1000))</f>
        <v/>
      </c>
      <c r="AG76" s="24" t="str">
        <f>IF(AG36="","",((('Data nodweddion ffisegol'!$M37/100)*AG36)*1000))</f>
        <v/>
      </c>
      <c r="AH76" s="24" t="str">
        <f>IF(AH36="","",((('Data nodweddion ffisegol'!$M37/100)*AH36)))</f>
        <v/>
      </c>
      <c r="AI76" s="400"/>
    </row>
    <row r="77" spans="7:35" ht="20.149999999999999" customHeight="1" thickBot="1" x14ac:dyDescent="0.4">
      <c r="G77" s="396"/>
      <c r="H77" s="28" t="str">
        <f t="shared" si="1"/>
        <v/>
      </c>
      <c r="I77" s="29" t="str">
        <f t="shared" si="1"/>
        <v/>
      </c>
      <c r="J77" s="29" t="str">
        <f t="shared" si="2"/>
        <v/>
      </c>
      <c r="K77" s="38" t="str">
        <f t="shared" si="3"/>
        <v/>
      </c>
      <c r="L77" s="28" t="str">
        <f>IF(L37="","",((('Data nodweddion ffisegol'!$M38/100)*L37)*1000))</f>
        <v/>
      </c>
      <c r="M77" s="29" t="str">
        <f>IF(M37="","",((('Data nodweddion ffisegol'!$M38/100)*M37)*1000))</f>
        <v/>
      </c>
      <c r="N77" s="29" t="str">
        <f>IF(N37="","",((('Data nodweddion ffisegol'!$M38/100)*N37)*1000))</f>
        <v/>
      </c>
      <c r="O77" s="29" t="str">
        <f>IF(O37="","",((('Data nodweddion ffisegol'!$M38/100)*O37)*1000))</f>
        <v/>
      </c>
      <c r="P77" s="29" t="str">
        <f>IF(P37="","",((('Data nodweddion ffisegol'!$M38/100)*P37)*1000))</f>
        <v/>
      </c>
      <c r="Q77" s="29" t="str">
        <f>IF(Q37="","",((('Data nodweddion ffisegol'!$M38/100)*Q37)*1000))</f>
        <v/>
      </c>
      <c r="R77" s="29" t="str">
        <f>IF(R37="","",((('Data nodweddion ffisegol'!$M38/100)*R37)*1000))</f>
        <v/>
      </c>
      <c r="S77" s="38" t="str">
        <f>IF(S37="","",((('Data nodweddion ffisegol'!$M38/100)*S37)*1000))</f>
        <v/>
      </c>
      <c r="T77" s="29" t="str">
        <f>IF(T37="","",((('Data nodweddion ffisegol'!$M38/100)*T37)*1000))</f>
        <v/>
      </c>
      <c r="U77" s="29" t="str">
        <f>IF(U37="","",((('Data nodweddion ffisegol'!$M38/100)*U37)*1000))</f>
        <v/>
      </c>
      <c r="V77" s="29" t="str">
        <f>IF(V37="","",((('Data nodweddion ffisegol'!$M38/100)*V37)*1000))</f>
        <v/>
      </c>
      <c r="W77" s="29" t="str">
        <f>IF(W37="","",((('Data nodweddion ffisegol'!$M38/100)*W37)*1000))</f>
        <v/>
      </c>
      <c r="X77" s="29" t="str">
        <f>IF(X37="","",((('Data nodweddion ffisegol'!$M38/100)*X37)*1000))</f>
        <v/>
      </c>
      <c r="Y77" s="29" t="str">
        <f>IF(Y37="","",((('Data nodweddion ffisegol'!$M38/100)*Y37)*1000))</f>
        <v/>
      </c>
      <c r="Z77" s="29" t="str">
        <f>IF(Z37="","",((('Data nodweddion ffisegol'!$M38/100)*Z37)*1000))</f>
        <v/>
      </c>
      <c r="AA77" s="29" t="str">
        <f>IF(AA37="","",((('Data nodweddion ffisegol'!$M38/100)*AA37)*1000))</f>
        <v/>
      </c>
      <c r="AB77" s="29" t="str">
        <f>IF(AB37="","",((('Data nodweddion ffisegol'!$M38/100)*AB37)*1000))</f>
        <v/>
      </c>
      <c r="AC77" s="29" t="str">
        <f>IF(AC37="","",((('Data nodweddion ffisegol'!$M38/100)*AC37)*1000))</f>
        <v/>
      </c>
      <c r="AD77" s="29" t="str">
        <f>IF(AD37="","",((('Data nodweddion ffisegol'!$M38/100)*AD37)*1000))</f>
        <v/>
      </c>
      <c r="AE77" s="29" t="str">
        <f>IF(AE37="","",((('Data nodweddion ffisegol'!$M38/100)*AE37)*1000))</f>
        <v/>
      </c>
      <c r="AF77" s="29" t="str">
        <f>IF(AF37="","",((('Data nodweddion ffisegol'!$M38/100)*AF37)*1000))</f>
        <v/>
      </c>
      <c r="AG77" s="29" t="str">
        <f>IF(AG37="","",((('Data nodweddion ffisegol'!$M38/100)*AG37)*1000))</f>
        <v/>
      </c>
      <c r="AH77" s="29" t="str">
        <f>IF(AH37="","",((('Data nodweddion ffisegol'!$M38/100)*AH37)))</f>
        <v/>
      </c>
      <c r="AI77" s="400"/>
    </row>
    <row r="78" spans="7:35" ht="20.149999999999999" customHeight="1" thickBot="1" x14ac:dyDescent="0.4">
      <c r="G78" s="396"/>
      <c r="H78" s="13"/>
      <c r="I78" s="14"/>
      <c r="J78" s="12" t="s">
        <v>142</v>
      </c>
      <c r="K78" s="50"/>
      <c r="L78" s="219" t="str">
        <f>IF(COUNT(L48:L77)&lt;1,"", AVERAGE(L48:L77))</f>
        <v/>
      </c>
      <c r="M78" s="220" t="str">
        <f t="shared" ref="M78:AH78" si="4">IF(COUNT(M48:M77)&lt;1,"", AVERAGE(M48:M77))</f>
        <v/>
      </c>
      <c r="N78" s="220" t="str">
        <f t="shared" si="4"/>
        <v/>
      </c>
      <c r="O78" s="220" t="str">
        <f t="shared" si="4"/>
        <v/>
      </c>
      <c r="P78" s="231" t="str">
        <f t="shared" si="4"/>
        <v/>
      </c>
      <c r="Q78" s="220" t="str">
        <f t="shared" si="4"/>
        <v/>
      </c>
      <c r="R78" s="220" t="str">
        <f t="shared" si="4"/>
        <v/>
      </c>
      <c r="S78" s="231" t="str">
        <f t="shared" si="4"/>
        <v/>
      </c>
      <c r="T78" s="220" t="str">
        <f t="shared" si="4"/>
        <v/>
      </c>
      <c r="U78" s="243" t="str">
        <f t="shared" si="4"/>
        <v/>
      </c>
      <c r="V78" s="243" t="str">
        <f t="shared" si="4"/>
        <v/>
      </c>
      <c r="W78" s="243" t="str">
        <f t="shared" si="4"/>
        <v/>
      </c>
      <c r="X78" s="243" t="str">
        <f t="shared" si="4"/>
        <v/>
      </c>
      <c r="Y78" s="243" t="str">
        <f t="shared" si="4"/>
        <v/>
      </c>
      <c r="Z78" s="243" t="str">
        <f t="shared" si="4"/>
        <v/>
      </c>
      <c r="AA78" s="243" t="str">
        <f t="shared" si="4"/>
        <v/>
      </c>
      <c r="AB78" s="243" t="str">
        <f t="shared" si="4"/>
        <v/>
      </c>
      <c r="AC78" s="243" t="str">
        <f t="shared" si="4"/>
        <v/>
      </c>
      <c r="AD78" s="243" t="str">
        <f t="shared" si="4"/>
        <v/>
      </c>
      <c r="AE78" s="243" t="str">
        <f t="shared" si="4"/>
        <v/>
      </c>
      <c r="AF78" s="243" t="str">
        <f t="shared" si="4"/>
        <v/>
      </c>
      <c r="AG78" s="243" t="str">
        <f t="shared" si="4"/>
        <v/>
      </c>
      <c r="AH78" s="243" t="str">
        <f t="shared" si="4"/>
        <v/>
      </c>
      <c r="AI78" s="400"/>
    </row>
    <row r="79" spans="7:35" ht="20.149999999999999" customHeight="1" thickBot="1" x14ac:dyDescent="0.4">
      <c r="G79" s="397"/>
      <c r="H79" s="413"/>
      <c r="I79" s="413"/>
      <c r="J79" s="413"/>
      <c r="K79" s="413"/>
      <c r="L79" s="414"/>
      <c r="M79" s="414"/>
      <c r="N79" s="414"/>
      <c r="O79" s="414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26"/>
    </row>
    <row r="80" spans="7:35" ht="20.149999999999999" customHeight="1" x14ac:dyDescent="0.35">
      <c r="K80" s="3"/>
      <c r="AI80" s="3"/>
    </row>
    <row r="81" spans="7:35" ht="20.149999999999999" customHeight="1" x14ac:dyDescent="0.35">
      <c r="K81" s="3"/>
      <c r="AI81" s="3"/>
    </row>
    <row r="82" spans="7:35" ht="20.149999999999999" customHeight="1" thickBot="1" x14ac:dyDescent="0.4">
      <c r="H82" s="19" t="s">
        <v>91</v>
      </c>
      <c r="K82" s="3"/>
      <c r="AI82" s="3"/>
    </row>
    <row r="83" spans="7:35" ht="20.149999999999999" customHeight="1" thickBot="1" x14ac:dyDescent="0.4">
      <c r="G83" s="395"/>
      <c r="H83" s="393"/>
      <c r="I83" s="393"/>
      <c r="J83" s="393"/>
      <c r="K83" s="393"/>
      <c r="L83" s="393"/>
      <c r="M83" s="393"/>
      <c r="N83" s="393"/>
      <c r="O83" s="393"/>
      <c r="P83" s="419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4"/>
    </row>
    <row r="84" spans="7:35" ht="20.149999999999999" customHeight="1" x14ac:dyDescent="0.35">
      <c r="G84" s="396"/>
      <c r="H84" s="467" t="s">
        <v>23</v>
      </c>
      <c r="I84" s="470" t="s">
        <v>9</v>
      </c>
      <c r="J84" s="470" t="s">
        <v>78</v>
      </c>
      <c r="K84" s="527" t="s">
        <v>24</v>
      </c>
      <c r="L84" s="539" t="s">
        <v>174</v>
      </c>
      <c r="M84" s="540"/>
      <c r="N84" s="540"/>
      <c r="O84" s="540"/>
      <c r="P84" s="540"/>
      <c r="Q84" s="540"/>
      <c r="R84" s="540"/>
      <c r="S84" s="540"/>
      <c r="T84" s="540"/>
      <c r="U84" s="540"/>
      <c r="V84" s="540"/>
      <c r="W84" s="540"/>
      <c r="X84" s="540"/>
      <c r="Y84" s="540"/>
      <c r="Z84" s="540"/>
      <c r="AA84" s="540"/>
      <c r="AB84" s="540"/>
      <c r="AC84" s="540"/>
      <c r="AD84" s="540"/>
      <c r="AE84" s="540"/>
      <c r="AF84" s="540"/>
      <c r="AG84" s="541"/>
      <c r="AH84" s="537" t="s">
        <v>145</v>
      </c>
      <c r="AI84" s="400"/>
    </row>
    <row r="85" spans="7:35" ht="20.149999999999999" customHeight="1" thickBot="1" x14ac:dyDescent="0.4">
      <c r="G85" s="396"/>
      <c r="H85" s="469"/>
      <c r="I85" s="472"/>
      <c r="J85" s="472"/>
      <c r="K85" s="500"/>
      <c r="L85" s="9" t="s">
        <v>146</v>
      </c>
      <c r="M85" s="10" t="s">
        <v>147</v>
      </c>
      <c r="N85" s="235" t="s">
        <v>148</v>
      </c>
      <c r="O85" s="236" t="s">
        <v>149</v>
      </c>
      <c r="P85" s="236" t="s">
        <v>150</v>
      </c>
      <c r="Q85" s="17" t="s">
        <v>151</v>
      </c>
      <c r="R85" s="237" t="s">
        <v>152</v>
      </c>
      <c r="S85" s="10" t="s">
        <v>153</v>
      </c>
      <c r="T85" s="238" t="s">
        <v>154</v>
      </c>
      <c r="U85" s="238" t="s">
        <v>155</v>
      </c>
      <c r="V85" s="238" t="s">
        <v>156</v>
      </c>
      <c r="W85" s="238" t="s">
        <v>157</v>
      </c>
      <c r="X85" s="238" t="s">
        <v>158</v>
      </c>
      <c r="Y85" s="235" t="s">
        <v>159</v>
      </c>
      <c r="Z85" s="17" t="s">
        <v>160</v>
      </c>
      <c r="AA85" s="235" t="s">
        <v>161</v>
      </c>
      <c r="AB85" s="17" t="s">
        <v>162</v>
      </c>
      <c r="AC85" s="236" t="s">
        <v>163</v>
      </c>
      <c r="AD85" s="17" t="s">
        <v>164</v>
      </c>
      <c r="AE85" s="17" t="s">
        <v>165</v>
      </c>
      <c r="AF85" s="236" t="s">
        <v>166</v>
      </c>
      <c r="AG85" s="236" t="s">
        <v>167</v>
      </c>
      <c r="AH85" s="538"/>
      <c r="AI85" s="400"/>
    </row>
    <row r="86" spans="7:35" ht="20.149999999999999" customHeight="1" x14ac:dyDescent="0.35">
      <c r="G86" s="396"/>
      <c r="H86" s="20" t="str">
        <f t="shared" ref="H86:J115" si="5">IF(H48="","",H48)</f>
        <v/>
      </c>
      <c r="I86" s="21" t="str">
        <f>IF(J86="y","",I48)</f>
        <v/>
      </c>
      <c r="J86" s="21" t="str">
        <f t="shared" si="5"/>
        <v/>
      </c>
      <c r="K86" s="36" t="str">
        <f>IF(J86="y","",K48)</f>
        <v/>
      </c>
      <c r="L86" s="20" t="str">
        <f>IF($J48="y","",L48)</f>
        <v/>
      </c>
      <c r="M86" s="21" t="str">
        <f t="shared" ref="M86:S86" si="6">IF($J48="y","",M48)</f>
        <v/>
      </c>
      <c r="N86" s="21" t="str">
        <f t="shared" si="6"/>
        <v/>
      </c>
      <c r="O86" s="21" t="str">
        <f t="shared" si="6"/>
        <v/>
      </c>
      <c r="P86" s="21" t="str">
        <f t="shared" si="6"/>
        <v/>
      </c>
      <c r="Q86" s="21" t="str">
        <f t="shared" si="6"/>
        <v/>
      </c>
      <c r="R86" s="21" t="str">
        <f t="shared" si="6"/>
        <v/>
      </c>
      <c r="S86" s="21" t="str">
        <f t="shared" si="6"/>
        <v/>
      </c>
      <c r="T86" s="21" t="str">
        <f t="shared" ref="T86:AH86" si="7">IF($J48="y","",T48)</f>
        <v/>
      </c>
      <c r="U86" s="21" t="str">
        <f t="shared" si="7"/>
        <v/>
      </c>
      <c r="V86" s="21" t="str">
        <f t="shared" si="7"/>
        <v/>
      </c>
      <c r="W86" s="21" t="str">
        <f t="shared" si="7"/>
        <v/>
      </c>
      <c r="X86" s="21" t="str">
        <f t="shared" si="7"/>
        <v/>
      </c>
      <c r="Y86" s="21" t="str">
        <f t="shared" si="7"/>
        <v/>
      </c>
      <c r="Z86" s="21" t="str">
        <f t="shared" si="7"/>
        <v/>
      </c>
      <c r="AA86" s="21" t="str">
        <f t="shared" si="7"/>
        <v/>
      </c>
      <c r="AB86" s="21" t="str">
        <f t="shared" si="7"/>
        <v/>
      </c>
      <c r="AC86" s="21" t="str">
        <f t="shared" si="7"/>
        <v/>
      </c>
      <c r="AD86" s="21" t="str">
        <f t="shared" si="7"/>
        <v/>
      </c>
      <c r="AE86" s="21" t="str">
        <f t="shared" si="7"/>
        <v/>
      </c>
      <c r="AF86" s="21" t="str">
        <f t="shared" si="7"/>
        <v/>
      </c>
      <c r="AG86" s="21" t="str">
        <f t="shared" si="7"/>
        <v/>
      </c>
      <c r="AH86" s="21" t="str">
        <f t="shared" si="7"/>
        <v/>
      </c>
      <c r="AI86" s="400"/>
    </row>
    <row r="87" spans="7:35" ht="20.149999999999999" customHeight="1" x14ac:dyDescent="0.35">
      <c r="G87" s="396"/>
      <c r="H87" s="23" t="str">
        <f t="shared" si="5"/>
        <v/>
      </c>
      <c r="I87" s="24" t="str">
        <f t="shared" ref="I87:I115" si="8">IF(J87="y","",I49)</f>
        <v/>
      </c>
      <c r="J87" s="24" t="str">
        <f t="shared" si="5"/>
        <v/>
      </c>
      <c r="K87" s="37" t="str">
        <f t="shared" ref="K87:K115" si="9">IF(J87="y","",K49)</f>
        <v/>
      </c>
      <c r="L87" s="23" t="str">
        <f t="shared" ref="L87:S87" si="10">IF($J49="y","",L49)</f>
        <v/>
      </c>
      <c r="M87" s="24" t="str">
        <f t="shared" si="10"/>
        <v/>
      </c>
      <c r="N87" s="24" t="str">
        <f t="shared" si="10"/>
        <v/>
      </c>
      <c r="O87" s="24" t="str">
        <f t="shared" si="10"/>
        <v/>
      </c>
      <c r="P87" s="24" t="str">
        <f t="shared" si="10"/>
        <v/>
      </c>
      <c r="Q87" s="24" t="str">
        <f t="shared" si="10"/>
        <v/>
      </c>
      <c r="R87" s="24" t="str">
        <f t="shared" si="10"/>
        <v/>
      </c>
      <c r="S87" s="24" t="str">
        <f t="shared" si="10"/>
        <v/>
      </c>
      <c r="T87" s="24" t="str">
        <f t="shared" ref="T87:AH87" si="11">IF($J49="y","",T49)</f>
        <v/>
      </c>
      <c r="U87" s="24" t="str">
        <f t="shared" si="11"/>
        <v/>
      </c>
      <c r="V87" s="24" t="str">
        <f t="shared" si="11"/>
        <v/>
      </c>
      <c r="W87" s="24" t="str">
        <f t="shared" si="11"/>
        <v/>
      </c>
      <c r="X87" s="24" t="str">
        <f t="shared" si="11"/>
        <v/>
      </c>
      <c r="Y87" s="24" t="str">
        <f t="shared" si="11"/>
        <v/>
      </c>
      <c r="Z87" s="24" t="str">
        <f t="shared" si="11"/>
        <v/>
      </c>
      <c r="AA87" s="24" t="str">
        <f t="shared" si="11"/>
        <v/>
      </c>
      <c r="AB87" s="24" t="str">
        <f t="shared" si="11"/>
        <v/>
      </c>
      <c r="AC87" s="24" t="str">
        <f t="shared" si="11"/>
        <v/>
      </c>
      <c r="AD87" s="24" t="str">
        <f t="shared" si="11"/>
        <v/>
      </c>
      <c r="AE87" s="24" t="str">
        <f t="shared" si="11"/>
        <v/>
      </c>
      <c r="AF87" s="24" t="str">
        <f t="shared" si="11"/>
        <v/>
      </c>
      <c r="AG87" s="24" t="str">
        <f t="shared" si="11"/>
        <v/>
      </c>
      <c r="AH87" s="24" t="str">
        <f t="shared" si="11"/>
        <v/>
      </c>
      <c r="AI87" s="400"/>
    </row>
    <row r="88" spans="7:35" ht="20.149999999999999" customHeight="1" x14ac:dyDescent="0.35">
      <c r="G88" s="396"/>
      <c r="H88" s="23" t="str">
        <f t="shared" si="5"/>
        <v/>
      </c>
      <c r="I88" s="24" t="str">
        <f t="shared" si="8"/>
        <v/>
      </c>
      <c r="J88" s="24" t="str">
        <f t="shared" si="5"/>
        <v/>
      </c>
      <c r="K88" s="37" t="str">
        <f t="shared" si="9"/>
        <v/>
      </c>
      <c r="L88" s="23" t="str">
        <f t="shared" ref="L88:S88" si="12">IF($J50="y","",L50)</f>
        <v/>
      </c>
      <c r="M88" s="24" t="str">
        <f t="shared" si="12"/>
        <v/>
      </c>
      <c r="N88" s="24" t="str">
        <f t="shared" si="12"/>
        <v/>
      </c>
      <c r="O88" s="24" t="str">
        <f t="shared" si="12"/>
        <v/>
      </c>
      <c r="P88" s="24" t="str">
        <f t="shared" si="12"/>
        <v/>
      </c>
      <c r="Q88" s="24" t="str">
        <f t="shared" si="12"/>
        <v/>
      </c>
      <c r="R88" s="24" t="str">
        <f t="shared" si="12"/>
        <v/>
      </c>
      <c r="S88" s="24" t="str">
        <f t="shared" si="12"/>
        <v/>
      </c>
      <c r="T88" s="24" t="str">
        <f t="shared" ref="T88:AH88" si="13">IF($J50="y","",T50)</f>
        <v/>
      </c>
      <c r="U88" s="24" t="str">
        <f t="shared" si="13"/>
        <v/>
      </c>
      <c r="V88" s="24" t="str">
        <f t="shared" si="13"/>
        <v/>
      </c>
      <c r="W88" s="24" t="str">
        <f t="shared" si="13"/>
        <v/>
      </c>
      <c r="X88" s="24" t="str">
        <f t="shared" si="13"/>
        <v/>
      </c>
      <c r="Y88" s="24" t="str">
        <f t="shared" si="13"/>
        <v/>
      </c>
      <c r="Z88" s="24" t="str">
        <f t="shared" si="13"/>
        <v/>
      </c>
      <c r="AA88" s="24" t="str">
        <f t="shared" si="13"/>
        <v/>
      </c>
      <c r="AB88" s="24" t="str">
        <f t="shared" si="13"/>
        <v/>
      </c>
      <c r="AC88" s="24" t="str">
        <f t="shared" si="13"/>
        <v/>
      </c>
      <c r="AD88" s="24" t="str">
        <f t="shared" si="13"/>
        <v/>
      </c>
      <c r="AE88" s="24" t="str">
        <f t="shared" si="13"/>
        <v/>
      </c>
      <c r="AF88" s="24" t="str">
        <f t="shared" si="13"/>
        <v/>
      </c>
      <c r="AG88" s="24" t="str">
        <f t="shared" si="13"/>
        <v/>
      </c>
      <c r="AH88" s="24" t="str">
        <f t="shared" si="13"/>
        <v/>
      </c>
      <c r="AI88" s="400"/>
    </row>
    <row r="89" spans="7:35" ht="20.149999999999999" customHeight="1" x14ac:dyDescent="0.35">
      <c r="G89" s="396"/>
      <c r="H89" s="23" t="str">
        <f t="shared" si="5"/>
        <v/>
      </c>
      <c r="I89" s="24" t="str">
        <f t="shared" si="8"/>
        <v/>
      </c>
      <c r="J89" s="24" t="str">
        <f t="shared" si="5"/>
        <v/>
      </c>
      <c r="K89" s="37" t="str">
        <f t="shared" si="9"/>
        <v/>
      </c>
      <c r="L89" s="23" t="str">
        <f t="shared" ref="L89:S89" si="14">IF($J51="y","",L51)</f>
        <v/>
      </c>
      <c r="M89" s="24" t="str">
        <f t="shared" si="14"/>
        <v/>
      </c>
      <c r="N89" s="24" t="str">
        <f t="shared" si="14"/>
        <v/>
      </c>
      <c r="O89" s="24" t="str">
        <f t="shared" si="14"/>
        <v/>
      </c>
      <c r="P89" s="24" t="str">
        <f t="shared" si="14"/>
        <v/>
      </c>
      <c r="Q89" s="24" t="str">
        <f t="shared" si="14"/>
        <v/>
      </c>
      <c r="R89" s="24" t="str">
        <f t="shared" si="14"/>
        <v/>
      </c>
      <c r="S89" s="24" t="str">
        <f t="shared" si="14"/>
        <v/>
      </c>
      <c r="T89" s="24" t="str">
        <f t="shared" ref="T89:AH89" si="15">IF($J51="y","",T51)</f>
        <v/>
      </c>
      <c r="U89" s="24" t="str">
        <f t="shared" si="15"/>
        <v/>
      </c>
      <c r="V89" s="24" t="str">
        <f t="shared" si="15"/>
        <v/>
      </c>
      <c r="W89" s="24" t="str">
        <f t="shared" si="15"/>
        <v/>
      </c>
      <c r="X89" s="24" t="str">
        <f t="shared" si="15"/>
        <v/>
      </c>
      <c r="Y89" s="24" t="str">
        <f t="shared" si="15"/>
        <v/>
      </c>
      <c r="Z89" s="24" t="str">
        <f t="shared" si="15"/>
        <v/>
      </c>
      <c r="AA89" s="24" t="str">
        <f t="shared" si="15"/>
        <v/>
      </c>
      <c r="AB89" s="24" t="str">
        <f t="shared" si="15"/>
        <v/>
      </c>
      <c r="AC89" s="24" t="str">
        <f t="shared" si="15"/>
        <v/>
      </c>
      <c r="AD89" s="24" t="str">
        <f t="shared" si="15"/>
        <v/>
      </c>
      <c r="AE89" s="24" t="str">
        <f t="shared" si="15"/>
        <v/>
      </c>
      <c r="AF89" s="24" t="str">
        <f t="shared" si="15"/>
        <v/>
      </c>
      <c r="AG89" s="24" t="str">
        <f t="shared" si="15"/>
        <v/>
      </c>
      <c r="AH89" s="24" t="str">
        <f t="shared" si="15"/>
        <v/>
      </c>
      <c r="AI89" s="400"/>
    </row>
    <row r="90" spans="7:35" ht="20.149999999999999" customHeight="1" x14ac:dyDescent="0.35">
      <c r="G90" s="396"/>
      <c r="H90" s="23" t="str">
        <f t="shared" si="5"/>
        <v/>
      </c>
      <c r="I90" s="24" t="str">
        <f t="shared" si="8"/>
        <v/>
      </c>
      <c r="J90" s="24" t="str">
        <f t="shared" si="5"/>
        <v/>
      </c>
      <c r="K90" s="37" t="str">
        <f t="shared" si="9"/>
        <v/>
      </c>
      <c r="L90" s="23" t="str">
        <f t="shared" ref="L90:S90" si="16">IF($J52="y","",L52)</f>
        <v/>
      </c>
      <c r="M90" s="24" t="str">
        <f t="shared" si="16"/>
        <v/>
      </c>
      <c r="N90" s="24" t="str">
        <f t="shared" si="16"/>
        <v/>
      </c>
      <c r="O90" s="24" t="str">
        <f t="shared" si="16"/>
        <v/>
      </c>
      <c r="P90" s="24" t="str">
        <f t="shared" si="16"/>
        <v/>
      </c>
      <c r="Q90" s="24" t="str">
        <f t="shared" si="16"/>
        <v/>
      </c>
      <c r="R90" s="24" t="str">
        <f t="shared" si="16"/>
        <v/>
      </c>
      <c r="S90" s="24" t="str">
        <f t="shared" si="16"/>
        <v/>
      </c>
      <c r="T90" s="24" t="str">
        <f t="shared" ref="T90:AH90" si="17">IF($J52="y","",T52)</f>
        <v/>
      </c>
      <c r="U90" s="24" t="str">
        <f t="shared" si="17"/>
        <v/>
      </c>
      <c r="V90" s="24" t="str">
        <f t="shared" si="17"/>
        <v/>
      </c>
      <c r="W90" s="24" t="str">
        <f t="shared" si="17"/>
        <v/>
      </c>
      <c r="X90" s="24" t="str">
        <f t="shared" si="17"/>
        <v/>
      </c>
      <c r="Y90" s="24" t="str">
        <f t="shared" si="17"/>
        <v/>
      </c>
      <c r="Z90" s="24" t="str">
        <f t="shared" si="17"/>
        <v/>
      </c>
      <c r="AA90" s="24" t="str">
        <f t="shared" si="17"/>
        <v/>
      </c>
      <c r="AB90" s="24" t="str">
        <f t="shared" si="17"/>
        <v/>
      </c>
      <c r="AC90" s="24" t="str">
        <f t="shared" si="17"/>
        <v/>
      </c>
      <c r="AD90" s="24" t="str">
        <f t="shared" si="17"/>
        <v/>
      </c>
      <c r="AE90" s="24" t="str">
        <f t="shared" si="17"/>
        <v/>
      </c>
      <c r="AF90" s="24" t="str">
        <f t="shared" si="17"/>
        <v/>
      </c>
      <c r="AG90" s="24" t="str">
        <f t="shared" si="17"/>
        <v/>
      </c>
      <c r="AH90" s="24" t="str">
        <f t="shared" si="17"/>
        <v/>
      </c>
      <c r="AI90" s="400"/>
    </row>
    <row r="91" spans="7:35" ht="20.149999999999999" customHeight="1" x14ac:dyDescent="0.35">
      <c r="G91" s="396"/>
      <c r="H91" s="23" t="str">
        <f t="shared" si="5"/>
        <v/>
      </c>
      <c r="I91" s="24" t="str">
        <f t="shared" si="8"/>
        <v/>
      </c>
      <c r="J91" s="24" t="str">
        <f t="shared" si="5"/>
        <v/>
      </c>
      <c r="K91" s="37" t="str">
        <f t="shared" si="9"/>
        <v/>
      </c>
      <c r="L91" s="23" t="str">
        <f t="shared" ref="L91:S91" si="18">IF($J53="y","",L53)</f>
        <v/>
      </c>
      <c r="M91" s="24" t="str">
        <f t="shared" si="18"/>
        <v/>
      </c>
      <c r="N91" s="24" t="str">
        <f t="shared" si="18"/>
        <v/>
      </c>
      <c r="O91" s="24" t="str">
        <f t="shared" si="18"/>
        <v/>
      </c>
      <c r="P91" s="24" t="str">
        <f t="shared" si="18"/>
        <v/>
      </c>
      <c r="Q91" s="24" t="str">
        <f t="shared" si="18"/>
        <v/>
      </c>
      <c r="R91" s="24" t="str">
        <f t="shared" si="18"/>
        <v/>
      </c>
      <c r="S91" s="24" t="str">
        <f t="shared" si="18"/>
        <v/>
      </c>
      <c r="T91" s="24" t="str">
        <f t="shared" ref="T91:AH91" si="19">IF($J53="y","",T53)</f>
        <v/>
      </c>
      <c r="U91" s="24" t="str">
        <f t="shared" si="19"/>
        <v/>
      </c>
      <c r="V91" s="24" t="str">
        <f t="shared" si="19"/>
        <v/>
      </c>
      <c r="W91" s="24" t="str">
        <f t="shared" si="19"/>
        <v/>
      </c>
      <c r="X91" s="24" t="str">
        <f t="shared" si="19"/>
        <v/>
      </c>
      <c r="Y91" s="24" t="str">
        <f t="shared" si="19"/>
        <v/>
      </c>
      <c r="Z91" s="24" t="str">
        <f t="shared" si="19"/>
        <v/>
      </c>
      <c r="AA91" s="24" t="str">
        <f t="shared" si="19"/>
        <v/>
      </c>
      <c r="AB91" s="24" t="str">
        <f t="shared" si="19"/>
        <v/>
      </c>
      <c r="AC91" s="24" t="str">
        <f t="shared" si="19"/>
        <v/>
      </c>
      <c r="AD91" s="24" t="str">
        <f t="shared" si="19"/>
        <v/>
      </c>
      <c r="AE91" s="24" t="str">
        <f t="shared" si="19"/>
        <v/>
      </c>
      <c r="AF91" s="24" t="str">
        <f t="shared" si="19"/>
        <v/>
      </c>
      <c r="AG91" s="24" t="str">
        <f t="shared" si="19"/>
        <v/>
      </c>
      <c r="AH91" s="24" t="str">
        <f t="shared" si="19"/>
        <v/>
      </c>
      <c r="AI91" s="400"/>
    </row>
    <row r="92" spans="7:35" ht="20.149999999999999" customHeight="1" x14ac:dyDescent="0.35">
      <c r="G92" s="396"/>
      <c r="H92" s="23" t="str">
        <f t="shared" si="5"/>
        <v/>
      </c>
      <c r="I92" s="24" t="str">
        <f t="shared" si="8"/>
        <v/>
      </c>
      <c r="J92" s="24" t="str">
        <f t="shared" si="5"/>
        <v/>
      </c>
      <c r="K92" s="37" t="str">
        <f t="shared" si="9"/>
        <v/>
      </c>
      <c r="L92" s="23" t="str">
        <f t="shared" ref="L92:S92" si="20">IF($J54="y","",L54)</f>
        <v/>
      </c>
      <c r="M92" s="24" t="str">
        <f t="shared" si="20"/>
        <v/>
      </c>
      <c r="N92" s="24" t="str">
        <f t="shared" si="20"/>
        <v/>
      </c>
      <c r="O92" s="24" t="str">
        <f t="shared" si="20"/>
        <v/>
      </c>
      <c r="P92" s="24" t="str">
        <f t="shared" si="20"/>
        <v/>
      </c>
      <c r="Q92" s="24" t="str">
        <f t="shared" si="20"/>
        <v/>
      </c>
      <c r="R92" s="24" t="str">
        <f t="shared" si="20"/>
        <v/>
      </c>
      <c r="S92" s="24" t="str">
        <f t="shared" si="20"/>
        <v/>
      </c>
      <c r="T92" s="24" t="str">
        <f t="shared" ref="T92:AH92" si="21">IF($J54="y","",T54)</f>
        <v/>
      </c>
      <c r="U92" s="24" t="str">
        <f t="shared" si="21"/>
        <v/>
      </c>
      <c r="V92" s="24" t="str">
        <f t="shared" si="21"/>
        <v/>
      </c>
      <c r="W92" s="24" t="str">
        <f t="shared" si="21"/>
        <v/>
      </c>
      <c r="X92" s="24" t="str">
        <f t="shared" si="21"/>
        <v/>
      </c>
      <c r="Y92" s="24" t="str">
        <f t="shared" si="21"/>
        <v/>
      </c>
      <c r="Z92" s="24" t="str">
        <f t="shared" si="21"/>
        <v/>
      </c>
      <c r="AA92" s="24" t="str">
        <f t="shared" si="21"/>
        <v/>
      </c>
      <c r="AB92" s="24" t="str">
        <f t="shared" si="21"/>
        <v/>
      </c>
      <c r="AC92" s="24" t="str">
        <f t="shared" si="21"/>
        <v/>
      </c>
      <c r="AD92" s="24" t="str">
        <f t="shared" si="21"/>
        <v/>
      </c>
      <c r="AE92" s="24" t="str">
        <f t="shared" si="21"/>
        <v/>
      </c>
      <c r="AF92" s="24" t="str">
        <f t="shared" si="21"/>
        <v/>
      </c>
      <c r="AG92" s="24" t="str">
        <f t="shared" si="21"/>
        <v/>
      </c>
      <c r="AH92" s="24" t="str">
        <f t="shared" si="21"/>
        <v/>
      </c>
      <c r="AI92" s="400"/>
    </row>
    <row r="93" spans="7:35" ht="20.149999999999999" customHeight="1" x14ac:dyDescent="0.35">
      <c r="G93" s="396"/>
      <c r="H93" s="23" t="str">
        <f t="shared" si="5"/>
        <v/>
      </c>
      <c r="I93" s="24" t="str">
        <f t="shared" si="8"/>
        <v/>
      </c>
      <c r="J93" s="24" t="str">
        <f t="shared" si="5"/>
        <v/>
      </c>
      <c r="K93" s="37" t="str">
        <f t="shared" si="9"/>
        <v/>
      </c>
      <c r="L93" s="23" t="str">
        <f t="shared" ref="L93:S93" si="22">IF($J55="y","",L55)</f>
        <v/>
      </c>
      <c r="M93" s="24" t="str">
        <f t="shared" si="22"/>
        <v/>
      </c>
      <c r="N93" s="24" t="str">
        <f t="shared" si="22"/>
        <v/>
      </c>
      <c r="O93" s="24" t="str">
        <f t="shared" si="22"/>
        <v/>
      </c>
      <c r="P93" s="24" t="str">
        <f t="shared" si="22"/>
        <v/>
      </c>
      <c r="Q93" s="24" t="str">
        <f t="shared" si="22"/>
        <v/>
      </c>
      <c r="R93" s="24" t="str">
        <f t="shared" si="22"/>
        <v/>
      </c>
      <c r="S93" s="24" t="str">
        <f t="shared" si="22"/>
        <v/>
      </c>
      <c r="T93" s="24" t="str">
        <f t="shared" ref="T93:AH93" si="23">IF($J55="y","",T55)</f>
        <v/>
      </c>
      <c r="U93" s="24" t="str">
        <f t="shared" si="23"/>
        <v/>
      </c>
      <c r="V93" s="24" t="str">
        <f t="shared" si="23"/>
        <v/>
      </c>
      <c r="W93" s="24" t="str">
        <f t="shared" si="23"/>
        <v/>
      </c>
      <c r="X93" s="24" t="str">
        <f t="shared" si="23"/>
        <v/>
      </c>
      <c r="Y93" s="24" t="str">
        <f t="shared" si="23"/>
        <v/>
      </c>
      <c r="Z93" s="24" t="str">
        <f t="shared" si="23"/>
        <v/>
      </c>
      <c r="AA93" s="24" t="str">
        <f t="shared" si="23"/>
        <v/>
      </c>
      <c r="AB93" s="24" t="str">
        <f t="shared" si="23"/>
        <v/>
      </c>
      <c r="AC93" s="24" t="str">
        <f t="shared" si="23"/>
        <v/>
      </c>
      <c r="AD93" s="24" t="str">
        <f t="shared" si="23"/>
        <v/>
      </c>
      <c r="AE93" s="24" t="str">
        <f t="shared" si="23"/>
        <v/>
      </c>
      <c r="AF93" s="24" t="str">
        <f t="shared" si="23"/>
        <v/>
      </c>
      <c r="AG93" s="24" t="str">
        <f t="shared" si="23"/>
        <v/>
      </c>
      <c r="AH93" s="24" t="str">
        <f t="shared" si="23"/>
        <v/>
      </c>
      <c r="AI93" s="400"/>
    </row>
    <row r="94" spans="7:35" ht="20.149999999999999" customHeight="1" x14ac:dyDescent="0.35">
      <c r="G94" s="396"/>
      <c r="H94" s="23" t="str">
        <f t="shared" si="5"/>
        <v/>
      </c>
      <c r="I94" s="24" t="str">
        <f t="shared" si="8"/>
        <v/>
      </c>
      <c r="J94" s="24" t="str">
        <f t="shared" si="5"/>
        <v/>
      </c>
      <c r="K94" s="37" t="str">
        <f t="shared" si="9"/>
        <v/>
      </c>
      <c r="L94" s="23" t="str">
        <f t="shared" ref="L94:S94" si="24">IF($J56="y","",L56)</f>
        <v/>
      </c>
      <c r="M94" s="24" t="str">
        <f t="shared" si="24"/>
        <v/>
      </c>
      <c r="N94" s="24" t="str">
        <f t="shared" si="24"/>
        <v/>
      </c>
      <c r="O94" s="24" t="str">
        <f t="shared" si="24"/>
        <v/>
      </c>
      <c r="P94" s="24" t="str">
        <f t="shared" si="24"/>
        <v/>
      </c>
      <c r="Q94" s="24" t="str">
        <f t="shared" si="24"/>
        <v/>
      </c>
      <c r="R94" s="24" t="str">
        <f t="shared" si="24"/>
        <v/>
      </c>
      <c r="S94" s="24" t="str">
        <f t="shared" si="24"/>
        <v/>
      </c>
      <c r="T94" s="24" t="str">
        <f t="shared" ref="T94:AH94" si="25">IF($J56="y","",T56)</f>
        <v/>
      </c>
      <c r="U94" s="24" t="str">
        <f t="shared" si="25"/>
        <v/>
      </c>
      <c r="V94" s="24" t="str">
        <f t="shared" si="25"/>
        <v/>
      </c>
      <c r="W94" s="24" t="str">
        <f t="shared" si="25"/>
        <v/>
      </c>
      <c r="X94" s="24" t="str">
        <f t="shared" si="25"/>
        <v/>
      </c>
      <c r="Y94" s="24" t="str">
        <f t="shared" si="25"/>
        <v/>
      </c>
      <c r="Z94" s="24" t="str">
        <f t="shared" si="25"/>
        <v/>
      </c>
      <c r="AA94" s="24" t="str">
        <f t="shared" si="25"/>
        <v/>
      </c>
      <c r="AB94" s="24" t="str">
        <f t="shared" si="25"/>
        <v/>
      </c>
      <c r="AC94" s="24" t="str">
        <f t="shared" si="25"/>
        <v/>
      </c>
      <c r="AD94" s="24" t="str">
        <f t="shared" si="25"/>
        <v/>
      </c>
      <c r="AE94" s="24" t="str">
        <f t="shared" si="25"/>
        <v/>
      </c>
      <c r="AF94" s="24" t="str">
        <f t="shared" si="25"/>
        <v/>
      </c>
      <c r="AG94" s="24" t="str">
        <f t="shared" si="25"/>
        <v/>
      </c>
      <c r="AH94" s="24" t="str">
        <f t="shared" si="25"/>
        <v/>
      </c>
      <c r="AI94" s="400"/>
    </row>
    <row r="95" spans="7:35" ht="20.149999999999999" customHeight="1" x14ac:dyDescent="0.35">
      <c r="G95" s="396"/>
      <c r="H95" s="23" t="str">
        <f t="shared" si="5"/>
        <v/>
      </c>
      <c r="I95" s="24" t="str">
        <f t="shared" si="8"/>
        <v/>
      </c>
      <c r="J95" s="24" t="str">
        <f t="shared" si="5"/>
        <v/>
      </c>
      <c r="K95" s="37" t="str">
        <f t="shared" si="9"/>
        <v/>
      </c>
      <c r="L95" s="23" t="str">
        <f t="shared" ref="L95:S95" si="26">IF($J57="y","",L57)</f>
        <v/>
      </c>
      <c r="M95" s="24" t="str">
        <f t="shared" si="26"/>
        <v/>
      </c>
      <c r="N95" s="24" t="str">
        <f t="shared" si="26"/>
        <v/>
      </c>
      <c r="O95" s="24" t="str">
        <f t="shared" si="26"/>
        <v/>
      </c>
      <c r="P95" s="24" t="str">
        <f t="shared" si="26"/>
        <v/>
      </c>
      <c r="Q95" s="24" t="str">
        <f t="shared" si="26"/>
        <v/>
      </c>
      <c r="R95" s="24" t="str">
        <f t="shared" si="26"/>
        <v/>
      </c>
      <c r="S95" s="24" t="str">
        <f t="shared" si="26"/>
        <v/>
      </c>
      <c r="T95" s="24" t="str">
        <f t="shared" ref="T95:AH95" si="27">IF($J57="y","",T57)</f>
        <v/>
      </c>
      <c r="U95" s="24" t="str">
        <f t="shared" si="27"/>
        <v/>
      </c>
      <c r="V95" s="24" t="str">
        <f t="shared" si="27"/>
        <v/>
      </c>
      <c r="W95" s="24" t="str">
        <f t="shared" si="27"/>
        <v/>
      </c>
      <c r="X95" s="24" t="str">
        <f t="shared" si="27"/>
        <v/>
      </c>
      <c r="Y95" s="24" t="str">
        <f t="shared" si="27"/>
        <v/>
      </c>
      <c r="Z95" s="24" t="str">
        <f t="shared" si="27"/>
        <v/>
      </c>
      <c r="AA95" s="24" t="str">
        <f t="shared" si="27"/>
        <v/>
      </c>
      <c r="AB95" s="24" t="str">
        <f t="shared" si="27"/>
        <v/>
      </c>
      <c r="AC95" s="24" t="str">
        <f t="shared" si="27"/>
        <v/>
      </c>
      <c r="AD95" s="24" t="str">
        <f t="shared" si="27"/>
        <v/>
      </c>
      <c r="AE95" s="24" t="str">
        <f t="shared" si="27"/>
        <v/>
      </c>
      <c r="AF95" s="24" t="str">
        <f t="shared" si="27"/>
        <v/>
      </c>
      <c r="AG95" s="24" t="str">
        <f t="shared" si="27"/>
        <v/>
      </c>
      <c r="AH95" s="24" t="str">
        <f t="shared" si="27"/>
        <v/>
      </c>
      <c r="AI95" s="400"/>
    </row>
    <row r="96" spans="7:35" ht="20.149999999999999" customHeight="1" x14ac:dyDescent="0.35">
      <c r="G96" s="396"/>
      <c r="H96" s="23" t="str">
        <f t="shared" si="5"/>
        <v/>
      </c>
      <c r="I96" s="24" t="str">
        <f t="shared" si="8"/>
        <v/>
      </c>
      <c r="J96" s="24" t="str">
        <f t="shared" si="5"/>
        <v/>
      </c>
      <c r="K96" s="37" t="str">
        <f t="shared" si="9"/>
        <v/>
      </c>
      <c r="L96" s="23" t="str">
        <f t="shared" ref="L96:S96" si="28">IF($J58="y","",L58)</f>
        <v/>
      </c>
      <c r="M96" s="24" t="str">
        <f t="shared" si="28"/>
        <v/>
      </c>
      <c r="N96" s="24" t="str">
        <f t="shared" si="28"/>
        <v/>
      </c>
      <c r="O96" s="24" t="str">
        <f t="shared" si="28"/>
        <v/>
      </c>
      <c r="P96" s="24" t="str">
        <f t="shared" si="28"/>
        <v/>
      </c>
      <c r="Q96" s="24" t="str">
        <f t="shared" si="28"/>
        <v/>
      </c>
      <c r="R96" s="24" t="str">
        <f t="shared" si="28"/>
        <v/>
      </c>
      <c r="S96" s="24" t="str">
        <f t="shared" si="28"/>
        <v/>
      </c>
      <c r="T96" s="24" t="str">
        <f t="shared" ref="T96:AH96" si="29">IF($J58="y","",T58)</f>
        <v/>
      </c>
      <c r="U96" s="24" t="str">
        <f t="shared" si="29"/>
        <v/>
      </c>
      <c r="V96" s="24" t="str">
        <f t="shared" si="29"/>
        <v/>
      </c>
      <c r="W96" s="24" t="str">
        <f t="shared" si="29"/>
        <v/>
      </c>
      <c r="X96" s="24" t="str">
        <f t="shared" si="29"/>
        <v/>
      </c>
      <c r="Y96" s="24" t="str">
        <f t="shared" si="29"/>
        <v/>
      </c>
      <c r="Z96" s="24" t="str">
        <f t="shared" si="29"/>
        <v/>
      </c>
      <c r="AA96" s="24" t="str">
        <f t="shared" si="29"/>
        <v/>
      </c>
      <c r="AB96" s="24" t="str">
        <f t="shared" si="29"/>
        <v/>
      </c>
      <c r="AC96" s="24" t="str">
        <f t="shared" si="29"/>
        <v/>
      </c>
      <c r="AD96" s="24" t="str">
        <f t="shared" si="29"/>
        <v/>
      </c>
      <c r="AE96" s="24" t="str">
        <f t="shared" si="29"/>
        <v/>
      </c>
      <c r="AF96" s="24" t="str">
        <f t="shared" si="29"/>
        <v/>
      </c>
      <c r="AG96" s="24" t="str">
        <f t="shared" si="29"/>
        <v/>
      </c>
      <c r="AH96" s="24" t="str">
        <f t="shared" si="29"/>
        <v/>
      </c>
      <c r="AI96" s="400"/>
    </row>
    <row r="97" spans="7:35" ht="20.149999999999999" customHeight="1" x14ac:dyDescent="0.35">
      <c r="G97" s="396"/>
      <c r="H97" s="23" t="str">
        <f t="shared" si="5"/>
        <v/>
      </c>
      <c r="I97" s="24" t="str">
        <f t="shared" si="8"/>
        <v/>
      </c>
      <c r="J97" s="24" t="str">
        <f t="shared" si="5"/>
        <v/>
      </c>
      <c r="K97" s="37" t="str">
        <f t="shared" si="9"/>
        <v/>
      </c>
      <c r="L97" s="23" t="str">
        <f t="shared" ref="L97:S97" si="30">IF($J59="y","",L59)</f>
        <v/>
      </c>
      <c r="M97" s="24" t="str">
        <f t="shared" si="30"/>
        <v/>
      </c>
      <c r="N97" s="24" t="str">
        <f t="shared" si="30"/>
        <v/>
      </c>
      <c r="O97" s="24" t="str">
        <f t="shared" si="30"/>
        <v/>
      </c>
      <c r="P97" s="24" t="str">
        <f t="shared" si="30"/>
        <v/>
      </c>
      <c r="Q97" s="24" t="str">
        <f t="shared" si="30"/>
        <v/>
      </c>
      <c r="R97" s="24" t="str">
        <f t="shared" si="30"/>
        <v/>
      </c>
      <c r="S97" s="24" t="str">
        <f t="shared" si="30"/>
        <v/>
      </c>
      <c r="T97" s="24" t="str">
        <f t="shared" ref="T97:AH97" si="31">IF($J59="y","",T59)</f>
        <v/>
      </c>
      <c r="U97" s="24" t="str">
        <f t="shared" si="31"/>
        <v/>
      </c>
      <c r="V97" s="24" t="str">
        <f t="shared" si="31"/>
        <v/>
      </c>
      <c r="W97" s="24" t="str">
        <f t="shared" si="31"/>
        <v/>
      </c>
      <c r="X97" s="24" t="str">
        <f t="shared" si="31"/>
        <v/>
      </c>
      <c r="Y97" s="24" t="str">
        <f t="shared" si="31"/>
        <v/>
      </c>
      <c r="Z97" s="24" t="str">
        <f t="shared" si="31"/>
        <v/>
      </c>
      <c r="AA97" s="24" t="str">
        <f t="shared" si="31"/>
        <v/>
      </c>
      <c r="AB97" s="24" t="str">
        <f t="shared" si="31"/>
        <v/>
      </c>
      <c r="AC97" s="24" t="str">
        <f t="shared" si="31"/>
        <v/>
      </c>
      <c r="AD97" s="24" t="str">
        <f t="shared" si="31"/>
        <v/>
      </c>
      <c r="AE97" s="24" t="str">
        <f t="shared" si="31"/>
        <v/>
      </c>
      <c r="AF97" s="24" t="str">
        <f t="shared" si="31"/>
        <v/>
      </c>
      <c r="AG97" s="24" t="str">
        <f t="shared" si="31"/>
        <v/>
      </c>
      <c r="AH97" s="24" t="str">
        <f t="shared" si="31"/>
        <v/>
      </c>
      <c r="AI97" s="400"/>
    </row>
    <row r="98" spans="7:35" ht="20.149999999999999" customHeight="1" x14ac:dyDescent="0.35">
      <c r="G98" s="396"/>
      <c r="H98" s="23" t="str">
        <f t="shared" si="5"/>
        <v/>
      </c>
      <c r="I98" s="24" t="str">
        <f t="shared" si="8"/>
        <v/>
      </c>
      <c r="J98" s="24" t="str">
        <f t="shared" si="5"/>
        <v/>
      </c>
      <c r="K98" s="37" t="str">
        <f t="shared" si="9"/>
        <v/>
      </c>
      <c r="L98" s="23" t="str">
        <f t="shared" ref="L98:S98" si="32">IF($J60="y","",L60)</f>
        <v/>
      </c>
      <c r="M98" s="24" t="str">
        <f t="shared" si="32"/>
        <v/>
      </c>
      <c r="N98" s="24" t="str">
        <f t="shared" si="32"/>
        <v/>
      </c>
      <c r="O98" s="24" t="str">
        <f t="shared" si="32"/>
        <v/>
      </c>
      <c r="P98" s="24" t="str">
        <f t="shared" si="32"/>
        <v/>
      </c>
      <c r="Q98" s="24" t="str">
        <f t="shared" si="32"/>
        <v/>
      </c>
      <c r="R98" s="24" t="str">
        <f t="shared" si="32"/>
        <v/>
      </c>
      <c r="S98" s="24" t="str">
        <f t="shared" si="32"/>
        <v/>
      </c>
      <c r="T98" s="24" t="str">
        <f t="shared" ref="T98:AH98" si="33">IF($J60="y","",T60)</f>
        <v/>
      </c>
      <c r="U98" s="24" t="str">
        <f t="shared" si="33"/>
        <v/>
      </c>
      <c r="V98" s="24" t="str">
        <f t="shared" si="33"/>
        <v/>
      </c>
      <c r="W98" s="24" t="str">
        <f t="shared" si="33"/>
        <v/>
      </c>
      <c r="X98" s="24" t="str">
        <f t="shared" si="33"/>
        <v/>
      </c>
      <c r="Y98" s="24" t="str">
        <f t="shared" si="33"/>
        <v/>
      </c>
      <c r="Z98" s="24" t="str">
        <f t="shared" si="33"/>
        <v/>
      </c>
      <c r="AA98" s="24" t="str">
        <f t="shared" si="33"/>
        <v/>
      </c>
      <c r="AB98" s="24" t="str">
        <f t="shared" si="33"/>
        <v/>
      </c>
      <c r="AC98" s="24" t="str">
        <f t="shared" si="33"/>
        <v/>
      </c>
      <c r="AD98" s="24" t="str">
        <f t="shared" si="33"/>
        <v/>
      </c>
      <c r="AE98" s="24" t="str">
        <f t="shared" si="33"/>
        <v/>
      </c>
      <c r="AF98" s="24" t="str">
        <f t="shared" si="33"/>
        <v/>
      </c>
      <c r="AG98" s="24" t="str">
        <f t="shared" si="33"/>
        <v/>
      </c>
      <c r="AH98" s="24" t="str">
        <f t="shared" si="33"/>
        <v/>
      </c>
      <c r="AI98" s="400"/>
    </row>
    <row r="99" spans="7:35" ht="20.149999999999999" customHeight="1" x14ac:dyDescent="0.35">
      <c r="G99" s="396"/>
      <c r="H99" s="23" t="str">
        <f t="shared" si="5"/>
        <v/>
      </c>
      <c r="I99" s="24" t="str">
        <f t="shared" si="8"/>
        <v/>
      </c>
      <c r="J99" s="24" t="str">
        <f t="shared" si="5"/>
        <v/>
      </c>
      <c r="K99" s="37" t="str">
        <f t="shared" si="9"/>
        <v/>
      </c>
      <c r="L99" s="23" t="str">
        <f t="shared" ref="L99:S99" si="34">IF($J61="y","",L61)</f>
        <v/>
      </c>
      <c r="M99" s="24" t="str">
        <f t="shared" si="34"/>
        <v/>
      </c>
      <c r="N99" s="24" t="str">
        <f t="shared" si="34"/>
        <v/>
      </c>
      <c r="O99" s="24" t="str">
        <f t="shared" si="34"/>
        <v/>
      </c>
      <c r="P99" s="24" t="str">
        <f t="shared" si="34"/>
        <v/>
      </c>
      <c r="Q99" s="24" t="str">
        <f t="shared" si="34"/>
        <v/>
      </c>
      <c r="R99" s="24" t="str">
        <f t="shared" si="34"/>
        <v/>
      </c>
      <c r="S99" s="24" t="str">
        <f t="shared" si="34"/>
        <v/>
      </c>
      <c r="T99" s="24" t="str">
        <f t="shared" ref="T99:AH99" si="35">IF($J61="y","",T61)</f>
        <v/>
      </c>
      <c r="U99" s="24" t="str">
        <f t="shared" si="35"/>
        <v/>
      </c>
      <c r="V99" s="24" t="str">
        <f t="shared" si="35"/>
        <v/>
      </c>
      <c r="W99" s="24" t="str">
        <f t="shared" si="35"/>
        <v/>
      </c>
      <c r="X99" s="24" t="str">
        <f t="shared" si="35"/>
        <v/>
      </c>
      <c r="Y99" s="24" t="str">
        <f t="shared" si="35"/>
        <v/>
      </c>
      <c r="Z99" s="24" t="str">
        <f t="shared" si="35"/>
        <v/>
      </c>
      <c r="AA99" s="24" t="str">
        <f t="shared" si="35"/>
        <v/>
      </c>
      <c r="AB99" s="24" t="str">
        <f t="shared" si="35"/>
        <v/>
      </c>
      <c r="AC99" s="24" t="str">
        <f t="shared" si="35"/>
        <v/>
      </c>
      <c r="AD99" s="24" t="str">
        <f t="shared" si="35"/>
        <v/>
      </c>
      <c r="AE99" s="24" t="str">
        <f t="shared" si="35"/>
        <v/>
      </c>
      <c r="AF99" s="24" t="str">
        <f t="shared" si="35"/>
        <v/>
      </c>
      <c r="AG99" s="24" t="str">
        <f t="shared" si="35"/>
        <v/>
      </c>
      <c r="AH99" s="24" t="str">
        <f t="shared" si="35"/>
        <v/>
      </c>
      <c r="AI99" s="400"/>
    </row>
    <row r="100" spans="7:35" ht="20.149999999999999" customHeight="1" x14ac:dyDescent="0.35">
      <c r="G100" s="396"/>
      <c r="H100" s="23" t="str">
        <f t="shared" si="5"/>
        <v/>
      </c>
      <c r="I100" s="24" t="str">
        <f t="shared" si="8"/>
        <v/>
      </c>
      <c r="J100" s="24" t="str">
        <f t="shared" si="5"/>
        <v/>
      </c>
      <c r="K100" s="37" t="str">
        <f t="shared" si="9"/>
        <v/>
      </c>
      <c r="L100" s="23" t="str">
        <f t="shared" ref="L100:S100" si="36">IF($J62="y","",L62)</f>
        <v/>
      </c>
      <c r="M100" s="24" t="str">
        <f t="shared" si="36"/>
        <v/>
      </c>
      <c r="N100" s="24" t="str">
        <f t="shared" si="36"/>
        <v/>
      </c>
      <c r="O100" s="24" t="str">
        <f t="shared" si="36"/>
        <v/>
      </c>
      <c r="P100" s="24" t="str">
        <f t="shared" si="36"/>
        <v/>
      </c>
      <c r="Q100" s="24" t="str">
        <f t="shared" si="36"/>
        <v/>
      </c>
      <c r="R100" s="24" t="str">
        <f t="shared" si="36"/>
        <v/>
      </c>
      <c r="S100" s="24" t="str">
        <f t="shared" si="36"/>
        <v/>
      </c>
      <c r="T100" s="24" t="str">
        <f t="shared" ref="T100:AH100" si="37">IF($J62="y","",T62)</f>
        <v/>
      </c>
      <c r="U100" s="24" t="str">
        <f t="shared" si="37"/>
        <v/>
      </c>
      <c r="V100" s="24" t="str">
        <f t="shared" si="37"/>
        <v/>
      </c>
      <c r="W100" s="24" t="str">
        <f t="shared" si="37"/>
        <v/>
      </c>
      <c r="X100" s="24" t="str">
        <f t="shared" si="37"/>
        <v/>
      </c>
      <c r="Y100" s="24" t="str">
        <f t="shared" si="37"/>
        <v/>
      </c>
      <c r="Z100" s="24" t="str">
        <f t="shared" si="37"/>
        <v/>
      </c>
      <c r="AA100" s="24" t="str">
        <f t="shared" si="37"/>
        <v/>
      </c>
      <c r="AB100" s="24" t="str">
        <f t="shared" si="37"/>
        <v/>
      </c>
      <c r="AC100" s="24" t="str">
        <f t="shared" si="37"/>
        <v/>
      </c>
      <c r="AD100" s="24" t="str">
        <f t="shared" si="37"/>
        <v/>
      </c>
      <c r="AE100" s="24" t="str">
        <f t="shared" si="37"/>
        <v/>
      </c>
      <c r="AF100" s="24" t="str">
        <f t="shared" si="37"/>
        <v/>
      </c>
      <c r="AG100" s="24" t="str">
        <f t="shared" si="37"/>
        <v/>
      </c>
      <c r="AH100" s="24" t="str">
        <f t="shared" si="37"/>
        <v/>
      </c>
      <c r="AI100" s="400"/>
    </row>
    <row r="101" spans="7:35" ht="20.149999999999999" customHeight="1" x14ac:dyDescent="0.35">
      <c r="G101" s="396"/>
      <c r="H101" s="23" t="str">
        <f t="shared" si="5"/>
        <v/>
      </c>
      <c r="I101" s="24" t="str">
        <f t="shared" si="8"/>
        <v/>
      </c>
      <c r="J101" s="24" t="str">
        <f t="shared" si="5"/>
        <v/>
      </c>
      <c r="K101" s="37" t="str">
        <f t="shared" si="9"/>
        <v/>
      </c>
      <c r="L101" s="23" t="str">
        <f t="shared" ref="L101:S101" si="38">IF($J63="y","",L63)</f>
        <v/>
      </c>
      <c r="M101" s="24" t="str">
        <f t="shared" si="38"/>
        <v/>
      </c>
      <c r="N101" s="24" t="str">
        <f t="shared" si="38"/>
        <v/>
      </c>
      <c r="O101" s="24" t="str">
        <f t="shared" si="38"/>
        <v/>
      </c>
      <c r="P101" s="24" t="str">
        <f t="shared" si="38"/>
        <v/>
      </c>
      <c r="Q101" s="24" t="str">
        <f t="shared" si="38"/>
        <v/>
      </c>
      <c r="R101" s="24" t="str">
        <f t="shared" si="38"/>
        <v/>
      </c>
      <c r="S101" s="24" t="str">
        <f t="shared" si="38"/>
        <v/>
      </c>
      <c r="T101" s="24" t="str">
        <f t="shared" ref="T101:AH101" si="39">IF($J63="y","",T63)</f>
        <v/>
      </c>
      <c r="U101" s="24" t="str">
        <f t="shared" si="39"/>
        <v/>
      </c>
      <c r="V101" s="24" t="str">
        <f t="shared" si="39"/>
        <v/>
      </c>
      <c r="W101" s="24" t="str">
        <f t="shared" si="39"/>
        <v/>
      </c>
      <c r="X101" s="24" t="str">
        <f t="shared" si="39"/>
        <v/>
      </c>
      <c r="Y101" s="24" t="str">
        <f t="shared" si="39"/>
        <v/>
      </c>
      <c r="Z101" s="24" t="str">
        <f t="shared" si="39"/>
        <v/>
      </c>
      <c r="AA101" s="24" t="str">
        <f t="shared" si="39"/>
        <v/>
      </c>
      <c r="AB101" s="24" t="str">
        <f t="shared" si="39"/>
        <v/>
      </c>
      <c r="AC101" s="24" t="str">
        <f t="shared" si="39"/>
        <v/>
      </c>
      <c r="AD101" s="24" t="str">
        <f t="shared" si="39"/>
        <v/>
      </c>
      <c r="AE101" s="24" t="str">
        <f t="shared" si="39"/>
        <v/>
      </c>
      <c r="AF101" s="24" t="str">
        <f t="shared" si="39"/>
        <v/>
      </c>
      <c r="AG101" s="24" t="str">
        <f t="shared" si="39"/>
        <v/>
      </c>
      <c r="AH101" s="24" t="str">
        <f t="shared" si="39"/>
        <v/>
      </c>
      <c r="AI101" s="400"/>
    </row>
    <row r="102" spans="7:35" ht="20.149999999999999" customHeight="1" x14ac:dyDescent="0.35">
      <c r="G102" s="396"/>
      <c r="H102" s="23" t="str">
        <f t="shared" si="5"/>
        <v/>
      </c>
      <c r="I102" s="24" t="str">
        <f t="shared" si="8"/>
        <v/>
      </c>
      <c r="J102" s="24" t="str">
        <f t="shared" si="5"/>
        <v/>
      </c>
      <c r="K102" s="37" t="str">
        <f t="shared" si="9"/>
        <v/>
      </c>
      <c r="L102" s="23" t="str">
        <f t="shared" ref="L102:S102" si="40">IF($J64="y","",L64)</f>
        <v/>
      </c>
      <c r="M102" s="24" t="str">
        <f t="shared" si="40"/>
        <v/>
      </c>
      <c r="N102" s="24" t="str">
        <f t="shared" si="40"/>
        <v/>
      </c>
      <c r="O102" s="24" t="str">
        <f t="shared" si="40"/>
        <v/>
      </c>
      <c r="P102" s="24" t="str">
        <f t="shared" si="40"/>
        <v/>
      </c>
      <c r="Q102" s="24" t="str">
        <f t="shared" si="40"/>
        <v/>
      </c>
      <c r="R102" s="24" t="str">
        <f t="shared" si="40"/>
        <v/>
      </c>
      <c r="S102" s="24" t="str">
        <f t="shared" si="40"/>
        <v/>
      </c>
      <c r="T102" s="24" t="str">
        <f t="shared" ref="T102:AH102" si="41">IF($J64="y","",T64)</f>
        <v/>
      </c>
      <c r="U102" s="24" t="str">
        <f t="shared" si="41"/>
        <v/>
      </c>
      <c r="V102" s="24" t="str">
        <f t="shared" si="41"/>
        <v/>
      </c>
      <c r="W102" s="24" t="str">
        <f t="shared" si="41"/>
        <v/>
      </c>
      <c r="X102" s="24" t="str">
        <f t="shared" si="41"/>
        <v/>
      </c>
      <c r="Y102" s="24" t="str">
        <f t="shared" si="41"/>
        <v/>
      </c>
      <c r="Z102" s="24" t="str">
        <f t="shared" si="41"/>
        <v/>
      </c>
      <c r="AA102" s="24" t="str">
        <f t="shared" si="41"/>
        <v/>
      </c>
      <c r="AB102" s="24" t="str">
        <f t="shared" si="41"/>
        <v/>
      </c>
      <c r="AC102" s="24" t="str">
        <f t="shared" si="41"/>
        <v/>
      </c>
      <c r="AD102" s="24" t="str">
        <f t="shared" si="41"/>
        <v/>
      </c>
      <c r="AE102" s="24" t="str">
        <f t="shared" si="41"/>
        <v/>
      </c>
      <c r="AF102" s="24" t="str">
        <f t="shared" si="41"/>
        <v/>
      </c>
      <c r="AG102" s="24" t="str">
        <f t="shared" si="41"/>
        <v/>
      </c>
      <c r="AH102" s="24" t="str">
        <f t="shared" si="41"/>
        <v/>
      </c>
      <c r="AI102" s="400"/>
    </row>
    <row r="103" spans="7:35" ht="20.149999999999999" customHeight="1" x14ac:dyDescent="0.35">
      <c r="G103" s="396"/>
      <c r="H103" s="23" t="str">
        <f t="shared" si="5"/>
        <v/>
      </c>
      <c r="I103" s="24" t="str">
        <f t="shared" si="8"/>
        <v/>
      </c>
      <c r="J103" s="24" t="str">
        <f t="shared" si="5"/>
        <v/>
      </c>
      <c r="K103" s="37" t="str">
        <f t="shared" si="9"/>
        <v/>
      </c>
      <c r="L103" s="23" t="str">
        <f t="shared" ref="L103:S103" si="42">IF($J65="y","",L65)</f>
        <v/>
      </c>
      <c r="M103" s="24" t="str">
        <f t="shared" si="42"/>
        <v/>
      </c>
      <c r="N103" s="24" t="str">
        <f t="shared" si="42"/>
        <v/>
      </c>
      <c r="O103" s="24" t="str">
        <f t="shared" si="42"/>
        <v/>
      </c>
      <c r="P103" s="24" t="str">
        <f t="shared" si="42"/>
        <v/>
      </c>
      <c r="Q103" s="24" t="str">
        <f t="shared" si="42"/>
        <v/>
      </c>
      <c r="R103" s="24" t="str">
        <f t="shared" si="42"/>
        <v/>
      </c>
      <c r="S103" s="24" t="str">
        <f t="shared" si="42"/>
        <v/>
      </c>
      <c r="T103" s="24" t="str">
        <f t="shared" ref="T103:AH103" si="43">IF($J65="y","",T65)</f>
        <v/>
      </c>
      <c r="U103" s="24" t="str">
        <f t="shared" si="43"/>
        <v/>
      </c>
      <c r="V103" s="24" t="str">
        <f t="shared" si="43"/>
        <v/>
      </c>
      <c r="W103" s="24" t="str">
        <f t="shared" si="43"/>
        <v/>
      </c>
      <c r="X103" s="24" t="str">
        <f t="shared" si="43"/>
        <v/>
      </c>
      <c r="Y103" s="24" t="str">
        <f t="shared" si="43"/>
        <v/>
      </c>
      <c r="Z103" s="24" t="str">
        <f t="shared" si="43"/>
        <v/>
      </c>
      <c r="AA103" s="24" t="str">
        <f t="shared" si="43"/>
        <v/>
      </c>
      <c r="AB103" s="24" t="str">
        <f t="shared" si="43"/>
        <v/>
      </c>
      <c r="AC103" s="24" t="str">
        <f t="shared" si="43"/>
        <v/>
      </c>
      <c r="AD103" s="24" t="str">
        <f t="shared" si="43"/>
        <v/>
      </c>
      <c r="AE103" s="24" t="str">
        <f t="shared" si="43"/>
        <v/>
      </c>
      <c r="AF103" s="24" t="str">
        <f t="shared" si="43"/>
        <v/>
      </c>
      <c r="AG103" s="24" t="str">
        <f t="shared" si="43"/>
        <v/>
      </c>
      <c r="AH103" s="24" t="str">
        <f t="shared" si="43"/>
        <v/>
      </c>
      <c r="AI103" s="400"/>
    </row>
    <row r="104" spans="7:35" ht="20.149999999999999" customHeight="1" x14ac:dyDescent="0.35">
      <c r="G104" s="396"/>
      <c r="H104" s="23" t="str">
        <f t="shared" si="5"/>
        <v/>
      </c>
      <c r="I104" s="24" t="str">
        <f t="shared" si="8"/>
        <v/>
      </c>
      <c r="J104" s="24" t="str">
        <f t="shared" si="5"/>
        <v/>
      </c>
      <c r="K104" s="37" t="str">
        <f t="shared" si="9"/>
        <v/>
      </c>
      <c r="L104" s="23" t="str">
        <f t="shared" ref="L104:S104" si="44">IF($J66="y","",L66)</f>
        <v/>
      </c>
      <c r="M104" s="24" t="str">
        <f t="shared" si="44"/>
        <v/>
      </c>
      <c r="N104" s="24" t="str">
        <f t="shared" si="44"/>
        <v/>
      </c>
      <c r="O104" s="24" t="str">
        <f t="shared" si="44"/>
        <v/>
      </c>
      <c r="P104" s="24" t="str">
        <f t="shared" si="44"/>
        <v/>
      </c>
      <c r="Q104" s="24" t="str">
        <f t="shared" si="44"/>
        <v/>
      </c>
      <c r="R104" s="24" t="str">
        <f t="shared" si="44"/>
        <v/>
      </c>
      <c r="S104" s="24" t="str">
        <f t="shared" si="44"/>
        <v/>
      </c>
      <c r="T104" s="24" t="str">
        <f t="shared" ref="T104:AH104" si="45">IF($J66="y","",T66)</f>
        <v/>
      </c>
      <c r="U104" s="24" t="str">
        <f t="shared" si="45"/>
        <v/>
      </c>
      <c r="V104" s="24" t="str">
        <f t="shared" si="45"/>
        <v/>
      </c>
      <c r="W104" s="24" t="str">
        <f t="shared" si="45"/>
        <v/>
      </c>
      <c r="X104" s="24" t="str">
        <f t="shared" si="45"/>
        <v/>
      </c>
      <c r="Y104" s="24" t="str">
        <f t="shared" si="45"/>
        <v/>
      </c>
      <c r="Z104" s="24" t="str">
        <f t="shared" si="45"/>
        <v/>
      </c>
      <c r="AA104" s="24" t="str">
        <f t="shared" si="45"/>
        <v/>
      </c>
      <c r="AB104" s="24" t="str">
        <f t="shared" si="45"/>
        <v/>
      </c>
      <c r="AC104" s="24" t="str">
        <f t="shared" si="45"/>
        <v/>
      </c>
      <c r="AD104" s="24" t="str">
        <f t="shared" si="45"/>
        <v/>
      </c>
      <c r="AE104" s="24" t="str">
        <f t="shared" si="45"/>
        <v/>
      </c>
      <c r="AF104" s="24" t="str">
        <f t="shared" si="45"/>
        <v/>
      </c>
      <c r="AG104" s="24" t="str">
        <f t="shared" si="45"/>
        <v/>
      </c>
      <c r="AH104" s="24" t="str">
        <f t="shared" si="45"/>
        <v/>
      </c>
      <c r="AI104" s="400"/>
    </row>
    <row r="105" spans="7:35" ht="20.149999999999999" customHeight="1" x14ac:dyDescent="0.35">
      <c r="G105" s="396"/>
      <c r="H105" s="23" t="str">
        <f t="shared" si="5"/>
        <v/>
      </c>
      <c r="I105" s="24" t="str">
        <f t="shared" si="8"/>
        <v/>
      </c>
      <c r="J105" s="24" t="str">
        <f t="shared" si="5"/>
        <v/>
      </c>
      <c r="K105" s="37" t="str">
        <f t="shared" si="9"/>
        <v/>
      </c>
      <c r="L105" s="23" t="str">
        <f t="shared" ref="L105:S105" si="46">IF($J67="y","",L67)</f>
        <v/>
      </c>
      <c r="M105" s="24" t="str">
        <f t="shared" si="46"/>
        <v/>
      </c>
      <c r="N105" s="24" t="str">
        <f t="shared" si="46"/>
        <v/>
      </c>
      <c r="O105" s="24" t="str">
        <f t="shared" si="46"/>
        <v/>
      </c>
      <c r="P105" s="24" t="str">
        <f t="shared" si="46"/>
        <v/>
      </c>
      <c r="Q105" s="24" t="str">
        <f t="shared" si="46"/>
        <v/>
      </c>
      <c r="R105" s="24" t="str">
        <f t="shared" si="46"/>
        <v/>
      </c>
      <c r="S105" s="24" t="str">
        <f t="shared" si="46"/>
        <v/>
      </c>
      <c r="T105" s="24" t="str">
        <f t="shared" ref="T105:AH105" si="47">IF($J67="y","",T67)</f>
        <v/>
      </c>
      <c r="U105" s="24" t="str">
        <f t="shared" si="47"/>
        <v/>
      </c>
      <c r="V105" s="24" t="str">
        <f t="shared" si="47"/>
        <v/>
      </c>
      <c r="W105" s="24" t="str">
        <f t="shared" si="47"/>
        <v/>
      </c>
      <c r="X105" s="24" t="str">
        <f t="shared" si="47"/>
        <v/>
      </c>
      <c r="Y105" s="24" t="str">
        <f t="shared" si="47"/>
        <v/>
      </c>
      <c r="Z105" s="24" t="str">
        <f t="shared" si="47"/>
        <v/>
      </c>
      <c r="AA105" s="24" t="str">
        <f t="shared" si="47"/>
        <v/>
      </c>
      <c r="AB105" s="24" t="str">
        <f t="shared" si="47"/>
        <v/>
      </c>
      <c r="AC105" s="24" t="str">
        <f t="shared" si="47"/>
        <v/>
      </c>
      <c r="AD105" s="24" t="str">
        <f t="shared" si="47"/>
        <v/>
      </c>
      <c r="AE105" s="24" t="str">
        <f t="shared" si="47"/>
        <v/>
      </c>
      <c r="AF105" s="24" t="str">
        <f t="shared" si="47"/>
        <v/>
      </c>
      <c r="AG105" s="24" t="str">
        <f t="shared" si="47"/>
        <v/>
      </c>
      <c r="AH105" s="24" t="str">
        <f t="shared" si="47"/>
        <v/>
      </c>
      <c r="AI105" s="400"/>
    </row>
    <row r="106" spans="7:35" ht="20.149999999999999" customHeight="1" x14ac:dyDescent="0.35">
      <c r="G106" s="396"/>
      <c r="H106" s="23" t="str">
        <f t="shared" si="5"/>
        <v/>
      </c>
      <c r="I106" s="24" t="str">
        <f t="shared" si="8"/>
        <v/>
      </c>
      <c r="J106" s="24" t="str">
        <f t="shared" si="5"/>
        <v/>
      </c>
      <c r="K106" s="37" t="str">
        <f t="shared" si="9"/>
        <v/>
      </c>
      <c r="L106" s="23" t="str">
        <f t="shared" ref="L106:S106" si="48">IF($J68="y","",L68)</f>
        <v/>
      </c>
      <c r="M106" s="24" t="str">
        <f t="shared" si="48"/>
        <v/>
      </c>
      <c r="N106" s="24" t="str">
        <f t="shared" si="48"/>
        <v/>
      </c>
      <c r="O106" s="24" t="str">
        <f t="shared" si="48"/>
        <v/>
      </c>
      <c r="P106" s="24" t="str">
        <f t="shared" si="48"/>
        <v/>
      </c>
      <c r="Q106" s="24" t="str">
        <f t="shared" si="48"/>
        <v/>
      </c>
      <c r="R106" s="24" t="str">
        <f t="shared" si="48"/>
        <v/>
      </c>
      <c r="S106" s="24" t="str">
        <f t="shared" si="48"/>
        <v/>
      </c>
      <c r="T106" s="24" t="str">
        <f t="shared" ref="T106:AH106" si="49">IF($J68="y","",T68)</f>
        <v/>
      </c>
      <c r="U106" s="24" t="str">
        <f t="shared" si="49"/>
        <v/>
      </c>
      <c r="V106" s="24" t="str">
        <f t="shared" si="49"/>
        <v/>
      </c>
      <c r="W106" s="24" t="str">
        <f t="shared" si="49"/>
        <v/>
      </c>
      <c r="X106" s="24" t="str">
        <f t="shared" si="49"/>
        <v/>
      </c>
      <c r="Y106" s="24" t="str">
        <f t="shared" si="49"/>
        <v/>
      </c>
      <c r="Z106" s="24" t="str">
        <f t="shared" si="49"/>
        <v/>
      </c>
      <c r="AA106" s="24" t="str">
        <f t="shared" si="49"/>
        <v/>
      </c>
      <c r="AB106" s="24" t="str">
        <f t="shared" si="49"/>
        <v/>
      </c>
      <c r="AC106" s="24" t="str">
        <f t="shared" si="49"/>
        <v/>
      </c>
      <c r="AD106" s="24" t="str">
        <f t="shared" si="49"/>
        <v/>
      </c>
      <c r="AE106" s="24" t="str">
        <f t="shared" si="49"/>
        <v/>
      </c>
      <c r="AF106" s="24" t="str">
        <f t="shared" si="49"/>
        <v/>
      </c>
      <c r="AG106" s="24" t="str">
        <f t="shared" si="49"/>
        <v/>
      </c>
      <c r="AH106" s="24" t="str">
        <f t="shared" si="49"/>
        <v/>
      </c>
      <c r="AI106" s="400"/>
    </row>
    <row r="107" spans="7:35" ht="20.149999999999999" customHeight="1" x14ac:dyDescent="0.35">
      <c r="G107" s="396"/>
      <c r="H107" s="23" t="str">
        <f t="shared" si="5"/>
        <v/>
      </c>
      <c r="I107" s="24" t="str">
        <f t="shared" si="8"/>
        <v/>
      </c>
      <c r="J107" s="24" t="str">
        <f t="shared" si="5"/>
        <v/>
      </c>
      <c r="K107" s="37" t="str">
        <f t="shared" si="9"/>
        <v/>
      </c>
      <c r="L107" s="23" t="str">
        <f t="shared" ref="L107:S107" si="50">IF($J69="y","",L69)</f>
        <v/>
      </c>
      <c r="M107" s="24" t="str">
        <f t="shared" si="50"/>
        <v/>
      </c>
      <c r="N107" s="24" t="str">
        <f t="shared" si="50"/>
        <v/>
      </c>
      <c r="O107" s="24" t="str">
        <f t="shared" si="50"/>
        <v/>
      </c>
      <c r="P107" s="24" t="str">
        <f t="shared" si="50"/>
        <v/>
      </c>
      <c r="Q107" s="24" t="str">
        <f t="shared" si="50"/>
        <v/>
      </c>
      <c r="R107" s="24" t="str">
        <f t="shared" si="50"/>
        <v/>
      </c>
      <c r="S107" s="24" t="str">
        <f t="shared" si="50"/>
        <v/>
      </c>
      <c r="T107" s="24" t="str">
        <f t="shared" ref="T107:AH107" si="51">IF($J69="y","",T69)</f>
        <v/>
      </c>
      <c r="U107" s="24" t="str">
        <f t="shared" si="51"/>
        <v/>
      </c>
      <c r="V107" s="24" t="str">
        <f t="shared" si="51"/>
        <v/>
      </c>
      <c r="W107" s="24" t="str">
        <f t="shared" si="51"/>
        <v/>
      </c>
      <c r="X107" s="24" t="str">
        <f t="shared" si="51"/>
        <v/>
      </c>
      <c r="Y107" s="24" t="str">
        <f t="shared" si="51"/>
        <v/>
      </c>
      <c r="Z107" s="24" t="str">
        <f t="shared" si="51"/>
        <v/>
      </c>
      <c r="AA107" s="24" t="str">
        <f t="shared" si="51"/>
        <v/>
      </c>
      <c r="AB107" s="24" t="str">
        <f t="shared" si="51"/>
        <v/>
      </c>
      <c r="AC107" s="24" t="str">
        <f t="shared" si="51"/>
        <v/>
      </c>
      <c r="AD107" s="24" t="str">
        <f t="shared" si="51"/>
        <v/>
      </c>
      <c r="AE107" s="24" t="str">
        <f t="shared" si="51"/>
        <v/>
      </c>
      <c r="AF107" s="24" t="str">
        <f t="shared" si="51"/>
        <v/>
      </c>
      <c r="AG107" s="24" t="str">
        <f t="shared" si="51"/>
        <v/>
      </c>
      <c r="AH107" s="24" t="str">
        <f t="shared" si="51"/>
        <v/>
      </c>
      <c r="AI107" s="400"/>
    </row>
    <row r="108" spans="7:35" ht="20.149999999999999" customHeight="1" x14ac:dyDescent="0.35">
      <c r="G108" s="396"/>
      <c r="H108" s="23" t="str">
        <f t="shared" si="5"/>
        <v/>
      </c>
      <c r="I108" s="24" t="str">
        <f t="shared" si="8"/>
        <v/>
      </c>
      <c r="J108" s="24" t="str">
        <f t="shared" si="5"/>
        <v/>
      </c>
      <c r="K108" s="37" t="str">
        <f t="shared" si="9"/>
        <v/>
      </c>
      <c r="L108" s="23" t="str">
        <f t="shared" ref="L108:S108" si="52">IF($J70="y","",L70)</f>
        <v/>
      </c>
      <c r="M108" s="24" t="str">
        <f t="shared" si="52"/>
        <v/>
      </c>
      <c r="N108" s="24" t="str">
        <f t="shared" si="52"/>
        <v/>
      </c>
      <c r="O108" s="24" t="str">
        <f t="shared" si="52"/>
        <v/>
      </c>
      <c r="P108" s="24" t="str">
        <f t="shared" si="52"/>
        <v/>
      </c>
      <c r="Q108" s="24" t="str">
        <f t="shared" si="52"/>
        <v/>
      </c>
      <c r="R108" s="24" t="str">
        <f t="shared" si="52"/>
        <v/>
      </c>
      <c r="S108" s="24" t="str">
        <f t="shared" si="52"/>
        <v/>
      </c>
      <c r="T108" s="24" t="str">
        <f t="shared" ref="T108:AH108" si="53">IF($J70="y","",T70)</f>
        <v/>
      </c>
      <c r="U108" s="24" t="str">
        <f t="shared" si="53"/>
        <v/>
      </c>
      <c r="V108" s="24" t="str">
        <f t="shared" si="53"/>
        <v/>
      </c>
      <c r="W108" s="24" t="str">
        <f t="shared" si="53"/>
        <v/>
      </c>
      <c r="X108" s="24" t="str">
        <f t="shared" si="53"/>
        <v/>
      </c>
      <c r="Y108" s="24" t="str">
        <f t="shared" si="53"/>
        <v/>
      </c>
      <c r="Z108" s="24" t="str">
        <f t="shared" si="53"/>
        <v/>
      </c>
      <c r="AA108" s="24" t="str">
        <f t="shared" si="53"/>
        <v/>
      </c>
      <c r="AB108" s="24" t="str">
        <f t="shared" si="53"/>
        <v/>
      </c>
      <c r="AC108" s="24" t="str">
        <f t="shared" si="53"/>
        <v/>
      </c>
      <c r="AD108" s="24" t="str">
        <f t="shared" si="53"/>
        <v/>
      </c>
      <c r="AE108" s="24" t="str">
        <f t="shared" si="53"/>
        <v/>
      </c>
      <c r="AF108" s="24" t="str">
        <f t="shared" si="53"/>
        <v/>
      </c>
      <c r="AG108" s="24" t="str">
        <f t="shared" si="53"/>
        <v/>
      </c>
      <c r="AH108" s="24" t="str">
        <f t="shared" si="53"/>
        <v/>
      </c>
      <c r="AI108" s="400"/>
    </row>
    <row r="109" spans="7:35" ht="20.149999999999999" customHeight="1" x14ac:dyDescent="0.35">
      <c r="G109" s="396"/>
      <c r="H109" s="23" t="str">
        <f t="shared" si="5"/>
        <v/>
      </c>
      <c r="I109" s="24" t="str">
        <f t="shared" si="8"/>
        <v/>
      </c>
      <c r="J109" s="24" t="str">
        <f t="shared" si="5"/>
        <v/>
      </c>
      <c r="K109" s="37" t="str">
        <f t="shared" si="9"/>
        <v/>
      </c>
      <c r="L109" s="23" t="str">
        <f t="shared" ref="L109:S109" si="54">IF($J71="y","",L71)</f>
        <v/>
      </c>
      <c r="M109" s="24" t="str">
        <f t="shared" si="54"/>
        <v/>
      </c>
      <c r="N109" s="24" t="str">
        <f t="shared" si="54"/>
        <v/>
      </c>
      <c r="O109" s="24" t="str">
        <f t="shared" si="54"/>
        <v/>
      </c>
      <c r="P109" s="24" t="str">
        <f t="shared" si="54"/>
        <v/>
      </c>
      <c r="Q109" s="24" t="str">
        <f t="shared" si="54"/>
        <v/>
      </c>
      <c r="R109" s="24" t="str">
        <f t="shared" si="54"/>
        <v/>
      </c>
      <c r="S109" s="24" t="str">
        <f t="shared" si="54"/>
        <v/>
      </c>
      <c r="T109" s="24" t="str">
        <f t="shared" ref="T109:AH109" si="55">IF($J71="y","",T71)</f>
        <v/>
      </c>
      <c r="U109" s="24" t="str">
        <f t="shared" si="55"/>
        <v/>
      </c>
      <c r="V109" s="24" t="str">
        <f t="shared" si="55"/>
        <v/>
      </c>
      <c r="W109" s="24" t="str">
        <f t="shared" si="55"/>
        <v/>
      </c>
      <c r="X109" s="24" t="str">
        <f t="shared" si="55"/>
        <v/>
      </c>
      <c r="Y109" s="24" t="str">
        <f t="shared" si="55"/>
        <v/>
      </c>
      <c r="Z109" s="24" t="str">
        <f t="shared" si="55"/>
        <v/>
      </c>
      <c r="AA109" s="24" t="str">
        <f t="shared" si="55"/>
        <v/>
      </c>
      <c r="AB109" s="24" t="str">
        <f t="shared" si="55"/>
        <v/>
      </c>
      <c r="AC109" s="24" t="str">
        <f t="shared" si="55"/>
        <v/>
      </c>
      <c r="AD109" s="24" t="str">
        <f t="shared" si="55"/>
        <v/>
      </c>
      <c r="AE109" s="24" t="str">
        <f t="shared" si="55"/>
        <v/>
      </c>
      <c r="AF109" s="24" t="str">
        <f t="shared" si="55"/>
        <v/>
      </c>
      <c r="AG109" s="24" t="str">
        <f t="shared" si="55"/>
        <v/>
      </c>
      <c r="AH109" s="24" t="str">
        <f t="shared" si="55"/>
        <v/>
      </c>
      <c r="AI109" s="400"/>
    </row>
    <row r="110" spans="7:35" ht="20.149999999999999" customHeight="1" x14ac:dyDescent="0.35">
      <c r="G110" s="396"/>
      <c r="H110" s="23" t="str">
        <f t="shared" si="5"/>
        <v/>
      </c>
      <c r="I110" s="24" t="str">
        <f t="shared" si="8"/>
        <v/>
      </c>
      <c r="J110" s="24" t="str">
        <f t="shared" si="5"/>
        <v/>
      </c>
      <c r="K110" s="37" t="str">
        <f t="shared" si="9"/>
        <v/>
      </c>
      <c r="L110" s="23" t="str">
        <f t="shared" ref="L110:S110" si="56">IF($J72="y","",L72)</f>
        <v/>
      </c>
      <c r="M110" s="24" t="str">
        <f t="shared" si="56"/>
        <v/>
      </c>
      <c r="N110" s="24" t="str">
        <f t="shared" si="56"/>
        <v/>
      </c>
      <c r="O110" s="24" t="str">
        <f t="shared" si="56"/>
        <v/>
      </c>
      <c r="P110" s="24" t="str">
        <f t="shared" si="56"/>
        <v/>
      </c>
      <c r="Q110" s="24" t="str">
        <f t="shared" si="56"/>
        <v/>
      </c>
      <c r="R110" s="24" t="str">
        <f t="shared" si="56"/>
        <v/>
      </c>
      <c r="S110" s="24" t="str">
        <f t="shared" si="56"/>
        <v/>
      </c>
      <c r="T110" s="24" t="str">
        <f t="shared" ref="T110:AH110" si="57">IF($J72="y","",T72)</f>
        <v/>
      </c>
      <c r="U110" s="24" t="str">
        <f t="shared" si="57"/>
        <v/>
      </c>
      <c r="V110" s="24" t="str">
        <f t="shared" si="57"/>
        <v/>
      </c>
      <c r="W110" s="24" t="str">
        <f t="shared" si="57"/>
        <v/>
      </c>
      <c r="X110" s="24" t="str">
        <f t="shared" si="57"/>
        <v/>
      </c>
      <c r="Y110" s="24" t="str">
        <f t="shared" si="57"/>
        <v/>
      </c>
      <c r="Z110" s="24" t="str">
        <f t="shared" si="57"/>
        <v/>
      </c>
      <c r="AA110" s="24" t="str">
        <f t="shared" si="57"/>
        <v/>
      </c>
      <c r="AB110" s="24" t="str">
        <f t="shared" si="57"/>
        <v/>
      </c>
      <c r="AC110" s="24" t="str">
        <f t="shared" si="57"/>
        <v/>
      </c>
      <c r="AD110" s="24" t="str">
        <f t="shared" si="57"/>
        <v/>
      </c>
      <c r="AE110" s="24" t="str">
        <f t="shared" si="57"/>
        <v/>
      </c>
      <c r="AF110" s="24" t="str">
        <f t="shared" si="57"/>
        <v/>
      </c>
      <c r="AG110" s="24" t="str">
        <f t="shared" si="57"/>
        <v/>
      </c>
      <c r="AH110" s="24" t="str">
        <f t="shared" si="57"/>
        <v/>
      </c>
      <c r="AI110" s="400"/>
    </row>
    <row r="111" spans="7:35" ht="20.149999999999999" customHeight="1" x14ac:dyDescent="0.35">
      <c r="G111" s="396"/>
      <c r="H111" s="23" t="str">
        <f t="shared" si="5"/>
        <v/>
      </c>
      <c r="I111" s="24" t="str">
        <f t="shared" si="8"/>
        <v/>
      </c>
      <c r="J111" s="24" t="str">
        <f t="shared" si="5"/>
        <v/>
      </c>
      <c r="K111" s="37" t="str">
        <f t="shared" si="9"/>
        <v/>
      </c>
      <c r="L111" s="23" t="str">
        <f t="shared" ref="L111:S111" si="58">IF($J73="y","",L73)</f>
        <v/>
      </c>
      <c r="M111" s="24" t="str">
        <f t="shared" si="58"/>
        <v/>
      </c>
      <c r="N111" s="24" t="str">
        <f t="shared" si="58"/>
        <v/>
      </c>
      <c r="O111" s="24" t="str">
        <f t="shared" si="58"/>
        <v/>
      </c>
      <c r="P111" s="24" t="str">
        <f t="shared" si="58"/>
        <v/>
      </c>
      <c r="Q111" s="24" t="str">
        <f t="shared" si="58"/>
        <v/>
      </c>
      <c r="R111" s="24" t="str">
        <f t="shared" si="58"/>
        <v/>
      </c>
      <c r="S111" s="24" t="str">
        <f t="shared" si="58"/>
        <v/>
      </c>
      <c r="T111" s="24" t="str">
        <f t="shared" ref="T111:AH111" si="59">IF($J73="y","",T73)</f>
        <v/>
      </c>
      <c r="U111" s="24" t="str">
        <f t="shared" si="59"/>
        <v/>
      </c>
      <c r="V111" s="24" t="str">
        <f t="shared" si="59"/>
        <v/>
      </c>
      <c r="W111" s="24" t="str">
        <f t="shared" si="59"/>
        <v/>
      </c>
      <c r="X111" s="24" t="str">
        <f t="shared" si="59"/>
        <v/>
      </c>
      <c r="Y111" s="24" t="str">
        <f t="shared" si="59"/>
        <v/>
      </c>
      <c r="Z111" s="24" t="str">
        <f t="shared" si="59"/>
        <v/>
      </c>
      <c r="AA111" s="24" t="str">
        <f t="shared" si="59"/>
        <v/>
      </c>
      <c r="AB111" s="24" t="str">
        <f t="shared" si="59"/>
        <v/>
      </c>
      <c r="AC111" s="24" t="str">
        <f t="shared" si="59"/>
        <v/>
      </c>
      <c r="AD111" s="24" t="str">
        <f t="shared" si="59"/>
        <v/>
      </c>
      <c r="AE111" s="24" t="str">
        <f t="shared" si="59"/>
        <v/>
      </c>
      <c r="AF111" s="24" t="str">
        <f t="shared" si="59"/>
        <v/>
      </c>
      <c r="AG111" s="24" t="str">
        <f t="shared" si="59"/>
        <v/>
      </c>
      <c r="AH111" s="24" t="str">
        <f t="shared" si="59"/>
        <v/>
      </c>
      <c r="AI111" s="400"/>
    </row>
    <row r="112" spans="7:35" ht="20.149999999999999" customHeight="1" x14ac:dyDescent="0.35">
      <c r="G112" s="396"/>
      <c r="H112" s="23" t="str">
        <f t="shared" si="5"/>
        <v/>
      </c>
      <c r="I112" s="24" t="str">
        <f t="shared" si="8"/>
        <v/>
      </c>
      <c r="J112" s="24" t="str">
        <f t="shared" si="5"/>
        <v/>
      </c>
      <c r="K112" s="37" t="str">
        <f t="shared" si="9"/>
        <v/>
      </c>
      <c r="L112" s="23" t="str">
        <f t="shared" ref="L112:S112" si="60">IF($J74="y","",L74)</f>
        <v/>
      </c>
      <c r="M112" s="24" t="str">
        <f t="shared" si="60"/>
        <v/>
      </c>
      <c r="N112" s="24" t="str">
        <f t="shared" si="60"/>
        <v/>
      </c>
      <c r="O112" s="24" t="str">
        <f t="shared" si="60"/>
        <v/>
      </c>
      <c r="P112" s="24" t="str">
        <f t="shared" si="60"/>
        <v/>
      </c>
      <c r="Q112" s="24" t="str">
        <f t="shared" si="60"/>
        <v/>
      </c>
      <c r="R112" s="24" t="str">
        <f t="shared" si="60"/>
        <v/>
      </c>
      <c r="S112" s="24" t="str">
        <f t="shared" si="60"/>
        <v/>
      </c>
      <c r="T112" s="24" t="str">
        <f t="shared" ref="T112:AH112" si="61">IF($J74="y","",T74)</f>
        <v/>
      </c>
      <c r="U112" s="24" t="str">
        <f t="shared" si="61"/>
        <v/>
      </c>
      <c r="V112" s="24" t="str">
        <f t="shared" si="61"/>
        <v/>
      </c>
      <c r="W112" s="24" t="str">
        <f t="shared" si="61"/>
        <v/>
      </c>
      <c r="X112" s="24" t="str">
        <f t="shared" si="61"/>
        <v/>
      </c>
      <c r="Y112" s="24" t="str">
        <f t="shared" si="61"/>
        <v/>
      </c>
      <c r="Z112" s="24" t="str">
        <f t="shared" si="61"/>
        <v/>
      </c>
      <c r="AA112" s="24" t="str">
        <f t="shared" si="61"/>
        <v/>
      </c>
      <c r="AB112" s="24" t="str">
        <f t="shared" si="61"/>
        <v/>
      </c>
      <c r="AC112" s="24" t="str">
        <f t="shared" si="61"/>
        <v/>
      </c>
      <c r="AD112" s="24" t="str">
        <f t="shared" si="61"/>
        <v/>
      </c>
      <c r="AE112" s="24" t="str">
        <f t="shared" si="61"/>
        <v/>
      </c>
      <c r="AF112" s="24" t="str">
        <f t="shared" si="61"/>
        <v/>
      </c>
      <c r="AG112" s="24" t="str">
        <f t="shared" si="61"/>
        <v/>
      </c>
      <c r="AH112" s="24" t="str">
        <f t="shared" si="61"/>
        <v/>
      </c>
      <c r="AI112" s="400"/>
    </row>
    <row r="113" spans="7:35" ht="20.149999999999999" customHeight="1" x14ac:dyDescent="0.35">
      <c r="G113" s="396"/>
      <c r="H113" s="23" t="str">
        <f t="shared" si="5"/>
        <v/>
      </c>
      <c r="I113" s="24" t="str">
        <f t="shared" si="8"/>
        <v/>
      </c>
      <c r="J113" s="24" t="str">
        <f t="shared" si="5"/>
        <v/>
      </c>
      <c r="K113" s="37" t="str">
        <f t="shared" si="9"/>
        <v/>
      </c>
      <c r="L113" s="23" t="str">
        <f t="shared" ref="L113:S113" si="62">IF($J75="y","",L75)</f>
        <v/>
      </c>
      <c r="M113" s="24" t="str">
        <f t="shared" si="62"/>
        <v/>
      </c>
      <c r="N113" s="24" t="str">
        <f t="shared" si="62"/>
        <v/>
      </c>
      <c r="O113" s="24" t="str">
        <f t="shared" si="62"/>
        <v/>
      </c>
      <c r="P113" s="24" t="str">
        <f t="shared" si="62"/>
        <v/>
      </c>
      <c r="Q113" s="24" t="str">
        <f t="shared" si="62"/>
        <v/>
      </c>
      <c r="R113" s="24" t="str">
        <f t="shared" si="62"/>
        <v/>
      </c>
      <c r="S113" s="24" t="str">
        <f t="shared" si="62"/>
        <v/>
      </c>
      <c r="T113" s="24" t="str">
        <f t="shared" ref="T113:AH113" si="63">IF($J75="y","",T75)</f>
        <v/>
      </c>
      <c r="U113" s="24" t="str">
        <f t="shared" si="63"/>
        <v/>
      </c>
      <c r="V113" s="24" t="str">
        <f t="shared" si="63"/>
        <v/>
      </c>
      <c r="W113" s="24" t="str">
        <f t="shared" si="63"/>
        <v/>
      </c>
      <c r="X113" s="24" t="str">
        <f t="shared" si="63"/>
        <v/>
      </c>
      <c r="Y113" s="24" t="str">
        <f t="shared" si="63"/>
        <v/>
      </c>
      <c r="Z113" s="24" t="str">
        <f t="shared" si="63"/>
        <v/>
      </c>
      <c r="AA113" s="24" t="str">
        <f t="shared" si="63"/>
        <v/>
      </c>
      <c r="AB113" s="24" t="str">
        <f t="shared" si="63"/>
        <v/>
      </c>
      <c r="AC113" s="24" t="str">
        <f t="shared" si="63"/>
        <v/>
      </c>
      <c r="AD113" s="24" t="str">
        <f t="shared" si="63"/>
        <v/>
      </c>
      <c r="AE113" s="24" t="str">
        <f t="shared" si="63"/>
        <v/>
      </c>
      <c r="AF113" s="24" t="str">
        <f t="shared" si="63"/>
        <v/>
      </c>
      <c r="AG113" s="24" t="str">
        <f t="shared" si="63"/>
        <v/>
      </c>
      <c r="AH113" s="24" t="str">
        <f t="shared" si="63"/>
        <v/>
      </c>
      <c r="AI113" s="400"/>
    </row>
    <row r="114" spans="7:35" ht="20.149999999999999" customHeight="1" x14ac:dyDescent="0.35">
      <c r="G114" s="396"/>
      <c r="H114" s="23" t="str">
        <f t="shared" si="5"/>
        <v/>
      </c>
      <c r="I114" s="24" t="str">
        <f t="shared" si="8"/>
        <v/>
      </c>
      <c r="J114" s="24" t="str">
        <f t="shared" si="5"/>
        <v/>
      </c>
      <c r="K114" s="37" t="str">
        <f t="shared" si="9"/>
        <v/>
      </c>
      <c r="L114" s="23" t="str">
        <f t="shared" ref="L114:S114" si="64">IF($J76="y","",L76)</f>
        <v/>
      </c>
      <c r="M114" s="24" t="str">
        <f t="shared" si="64"/>
        <v/>
      </c>
      <c r="N114" s="24" t="str">
        <f t="shared" si="64"/>
        <v/>
      </c>
      <c r="O114" s="24" t="str">
        <f t="shared" si="64"/>
        <v/>
      </c>
      <c r="P114" s="24" t="str">
        <f t="shared" si="64"/>
        <v/>
      </c>
      <c r="Q114" s="24" t="str">
        <f t="shared" si="64"/>
        <v/>
      </c>
      <c r="R114" s="24" t="str">
        <f t="shared" si="64"/>
        <v/>
      </c>
      <c r="S114" s="24" t="str">
        <f t="shared" si="64"/>
        <v/>
      </c>
      <c r="T114" s="24" t="str">
        <f t="shared" ref="T114:AH114" si="65">IF($J76="y","",T76)</f>
        <v/>
      </c>
      <c r="U114" s="24" t="str">
        <f t="shared" si="65"/>
        <v/>
      </c>
      <c r="V114" s="24" t="str">
        <f t="shared" si="65"/>
        <v/>
      </c>
      <c r="W114" s="24" t="str">
        <f t="shared" si="65"/>
        <v/>
      </c>
      <c r="X114" s="24" t="str">
        <f t="shared" si="65"/>
        <v/>
      </c>
      <c r="Y114" s="24" t="str">
        <f t="shared" si="65"/>
        <v/>
      </c>
      <c r="Z114" s="24" t="str">
        <f t="shared" si="65"/>
        <v/>
      </c>
      <c r="AA114" s="24" t="str">
        <f t="shared" si="65"/>
        <v/>
      </c>
      <c r="AB114" s="24" t="str">
        <f t="shared" si="65"/>
        <v/>
      </c>
      <c r="AC114" s="24" t="str">
        <f t="shared" si="65"/>
        <v/>
      </c>
      <c r="AD114" s="24" t="str">
        <f t="shared" si="65"/>
        <v/>
      </c>
      <c r="AE114" s="24" t="str">
        <f t="shared" si="65"/>
        <v/>
      </c>
      <c r="AF114" s="24" t="str">
        <f t="shared" si="65"/>
        <v/>
      </c>
      <c r="AG114" s="24" t="str">
        <f t="shared" si="65"/>
        <v/>
      </c>
      <c r="AH114" s="24" t="str">
        <f t="shared" si="65"/>
        <v/>
      </c>
      <c r="AI114" s="400"/>
    </row>
    <row r="115" spans="7:35" ht="20.149999999999999" customHeight="1" thickBot="1" x14ac:dyDescent="0.4">
      <c r="G115" s="396"/>
      <c r="H115" s="28" t="str">
        <f t="shared" si="5"/>
        <v/>
      </c>
      <c r="I115" s="29" t="str">
        <f t="shared" si="8"/>
        <v/>
      </c>
      <c r="J115" s="29" t="str">
        <f t="shared" si="5"/>
        <v/>
      </c>
      <c r="K115" s="38" t="str">
        <f t="shared" si="9"/>
        <v/>
      </c>
      <c r="L115" s="28" t="str">
        <f t="shared" ref="L115:S115" si="66">IF($J77="y","",L77)</f>
        <v/>
      </c>
      <c r="M115" s="29" t="str">
        <f t="shared" si="66"/>
        <v/>
      </c>
      <c r="N115" s="29" t="str">
        <f t="shared" si="66"/>
        <v/>
      </c>
      <c r="O115" s="29" t="str">
        <f t="shared" si="66"/>
        <v/>
      </c>
      <c r="P115" s="29" t="str">
        <f t="shared" si="66"/>
        <v/>
      </c>
      <c r="Q115" s="29" t="str">
        <f t="shared" si="66"/>
        <v/>
      </c>
      <c r="R115" s="29" t="str">
        <f t="shared" si="66"/>
        <v/>
      </c>
      <c r="S115" s="29" t="str">
        <f t="shared" si="66"/>
        <v/>
      </c>
      <c r="T115" s="29" t="str">
        <f t="shared" ref="T115:AH115" si="67">IF($J77="y","",T77)</f>
        <v/>
      </c>
      <c r="U115" s="29" t="str">
        <f t="shared" si="67"/>
        <v/>
      </c>
      <c r="V115" s="29" t="str">
        <f t="shared" si="67"/>
        <v/>
      </c>
      <c r="W115" s="29" t="str">
        <f t="shared" si="67"/>
        <v/>
      </c>
      <c r="X115" s="29" t="str">
        <f t="shared" si="67"/>
        <v/>
      </c>
      <c r="Y115" s="29" t="str">
        <f t="shared" si="67"/>
        <v/>
      </c>
      <c r="Z115" s="29" t="str">
        <f t="shared" si="67"/>
        <v/>
      </c>
      <c r="AA115" s="29" t="str">
        <f t="shared" si="67"/>
        <v/>
      </c>
      <c r="AB115" s="29" t="str">
        <f t="shared" si="67"/>
        <v/>
      </c>
      <c r="AC115" s="29" t="str">
        <f t="shared" si="67"/>
        <v/>
      </c>
      <c r="AD115" s="29" t="str">
        <f t="shared" si="67"/>
        <v/>
      </c>
      <c r="AE115" s="29" t="str">
        <f t="shared" si="67"/>
        <v/>
      </c>
      <c r="AF115" s="29" t="str">
        <f t="shared" si="67"/>
        <v/>
      </c>
      <c r="AG115" s="29" t="str">
        <f t="shared" si="67"/>
        <v/>
      </c>
      <c r="AH115" s="29" t="str">
        <f t="shared" si="67"/>
        <v/>
      </c>
      <c r="AI115" s="400"/>
    </row>
    <row r="116" spans="7:35" ht="20.149999999999999" customHeight="1" thickBot="1" x14ac:dyDescent="0.4">
      <c r="G116" s="396"/>
      <c r="H116" s="13"/>
      <c r="I116" s="14"/>
      <c r="J116" s="12" t="s">
        <v>142</v>
      </c>
      <c r="K116" s="50"/>
      <c r="L116" s="219" t="str">
        <f t="shared" ref="L116:AH116" si="68">IF(COUNT(L86:L115)&lt;1,"", AVERAGE(L86:L115))</f>
        <v/>
      </c>
      <c r="M116" s="220" t="str">
        <f t="shared" si="68"/>
        <v/>
      </c>
      <c r="N116" s="220" t="str">
        <f t="shared" si="68"/>
        <v/>
      </c>
      <c r="O116" s="220" t="str">
        <f t="shared" si="68"/>
        <v/>
      </c>
      <c r="P116" s="231" t="str">
        <f t="shared" si="68"/>
        <v/>
      </c>
      <c r="Q116" s="220" t="str">
        <f t="shared" si="68"/>
        <v/>
      </c>
      <c r="R116" s="220" t="str">
        <f t="shared" si="68"/>
        <v/>
      </c>
      <c r="S116" s="220" t="str">
        <f t="shared" si="68"/>
        <v/>
      </c>
      <c r="T116" s="220" t="str">
        <f t="shared" si="68"/>
        <v/>
      </c>
      <c r="U116" s="220" t="str">
        <f t="shared" si="68"/>
        <v/>
      </c>
      <c r="V116" s="220" t="str">
        <f t="shared" si="68"/>
        <v/>
      </c>
      <c r="W116" s="220" t="str">
        <f t="shared" si="68"/>
        <v/>
      </c>
      <c r="X116" s="220" t="str">
        <f t="shared" si="68"/>
        <v/>
      </c>
      <c r="Y116" s="220" t="str">
        <f t="shared" si="68"/>
        <v/>
      </c>
      <c r="Z116" s="220" t="str">
        <f t="shared" si="68"/>
        <v/>
      </c>
      <c r="AA116" s="220" t="str">
        <f t="shared" si="68"/>
        <v/>
      </c>
      <c r="AB116" s="220" t="str">
        <f t="shared" si="68"/>
        <v/>
      </c>
      <c r="AC116" s="220" t="str">
        <f t="shared" si="68"/>
        <v/>
      </c>
      <c r="AD116" s="220" t="str">
        <f t="shared" si="68"/>
        <v/>
      </c>
      <c r="AE116" s="220" t="str">
        <f t="shared" si="68"/>
        <v/>
      </c>
      <c r="AF116" s="220" t="str">
        <f t="shared" si="68"/>
        <v/>
      </c>
      <c r="AG116" s="220" t="str">
        <f t="shared" si="68"/>
        <v/>
      </c>
      <c r="AH116" s="220" t="str">
        <f t="shared" si="68"/>
        <v/>
      </c>
      <c r="AI116" s="400"/>
    </row>
    <row r="117" spans="7:35" ht="20.149999999999999" customHeight="1" thickBot="1" x14ac:dyDescent="0.4">
      <c r="G117" s="397"/>
      <c r="H117" s="413"/>
      <c r="I117" s="413"/>
      <c r="J117" s="413"/>
      <c r="K117" s="413"/>
      <c r="L117" s="414"/>
      <c r="M117" s="414"/>
      <c r="N117" s="414"/>
      <c r="O117" s="414"/>
      <c r="P117" s="414"/>
      <c r="Q117" s="414"/>
      <c r="R117" s="414"/>
      <c r="S117" s="414"/>
      <c r="T117" s="398"/>
      <c r="U117" s="398"/>
      <c r="V117" s="398"/>
      <c r="W117" s="398"/>
      <c r="X117" s="398"/>
      <c r="Y117" s="398"/>
      <c r="Z117" s="398"/>
      <c r="AA117" s="398"/>
      <c r="AB117" s="398"/>
      <c r="AC117" s="398"/>
      <c r="AD117" s="398"/>
      <c r="AE117" s="398"/>
      <c r="AF117" s="398"/>
      <c r="AG117" s="398"/>
      <c r="AH117" s="398"/>
      <c r="AI117" s="399"/>
    </row>
    <row r="118" spans="7:35" ht="20.149999999999999" customHeight="1" x14ac:dyDescent="0.35">
      <c r="K118" s="3"/>
      <c r="AI118" s="3"/>
    </row>
    <row r="119" spans="7:35" ht="20.149999999999999" customHeight="1" x14ac:dyDescent="0.35">
      <c r="K119" s="3"/>
      <c r="AI119" s="3"/>
    </row>
    <row r="120" spans="7:35" ht="20.149999999999999" customHeight="1" thickBot="1" x14ac:dyDescent="0.4">
      <c r="H120" s="19" t="s">
        <v>175</v>
      </c>
      <c r="K120" s="3"/>
      <c r="AI120" s="3"/>
    </row>
    <row r="121" spans="7:35" ht="20.149999999999999" customHeight="1" thickBot="1" x14ac:dyDescent="0.4">
      <c r="G121" s="395"/>
      <c r="H121" s="393"/>
      <c r="I121" s="393"/>
      <c r="J121" s="393"/>
      <c r="K121" s="393"/>
      <c r="L121" s="393"/>
      <c r="M121" s="393"/>
      <c r="N121" s="393"/>
      <c r="O121" s="393"/>
      <c r="P121" s="419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4"/>
    </row>
    <row r="122" spans="7:35" ht="20.149999999999999" customHeight="1" x14ac:dyDescent="0.35">
      <c r="G122" s="396"/>
      <c r="H122" s="467" t="s">
        <v>23</v>
      </c>
      <c r="I122" s="470" t="s">
        <v>9</v>
      </c>
      <c r="J122" s="470" t="s">
        <v>78</v>
      </c>
      <c r="K122" s="527" t="s">
        <v>24</v>
      </c>
      <c r="L122" s="539" t="s">
        <v>174</v>
      </c>
      <c r="M122" s="540"/>
      <c r="N122" s="540"/>
      <c r="O122" s="540"/>
      <c r="P122" s="540"/>
      <c r="Q122" s="540"/>
      <c r="R122" s="540"/>
      <c r="S122" s="540"/>
      <c r="T122" s="540"/>
      <c r="U122" s="540"/>
      <c r="V122" s="540"/>
      <c r="W122" s="540"/>
      <c r="X122" s="540"/>
      <c r="Y122" s="540"/>
      <c r="Z122" s="540"/>
      <c r="AA122" s="540"/>
      <c r="AB122" s="540"/>
      <c r="AC122" s="540"/>
      <c r="AD122" s="540"/>
      <c r="AE122" s="540"/>
      <c r="AF122" s="540"/>
      <c r="AG122" s="541"/>
      <c r="AH122" s="537" t="s">
        <v>145</v>
      </c>
      <c r="AI122" s="400"/>
    </row>
    <row r="123" spans="7:35" ht="20.149999999999999" customHeight="1" thickBot="1" x14ac:dyDescent="0.4">
      <c r="G123" s="396"/>
      <c r="H123" s="469"/>
      <c r="I123" s="472"/>
      <c r="J123" s="472"/>
      <c r="K123" s="500"/>
      <c r="L123" s="9" t="s">
        <v>146</v>
      </c>
      <c r="M123" s="10" t="s">
        <v>147</v>
      </c>
      <c r="N123" s="235" t="s">
        <v>148</v>
      </c>
      <c r="O123" s="236" t="s">
        <v>149</v>
      </c>
      <c r="P123" s="236" t="s">
        <v>150</v>
      </c>
      <c r="Q123" s="17" t="s">
        <v>151</v>
      </c>
      <c r="R123" s="237" t="s">
        <v>152</v>
      </c>
      <c r="S123" s="10" t="s">
        <v>153</v>
      </c>
      <c r="T123" s="238" t="s">
        <v>154</v>
      </c>
      <c r="U123" s="238" t="s">
        <v>155</v>
      </c>
      <c r="V123" s="238" t="s">
        <v>156</v>
      </c>
      <c r="W123" s="238" t="s">
        <v>157</v>
      </c>
      <c r="X123" s="238" t="s">
        <v>158</v>
      </c>
      <c r="Y123" s="235" t="s">
        <v>159</v>
      </c>
      <c r="Z123" s="17" t="s">
        <v>160</v>
      </c>
      <c r="AA123" s="235" t="s">
        <v>161</v>
      </c>
      <c r="AB123" s="17" t="s">
        <v>162</v>
      </c>
      <c r="AC123" s="236" t="s">
        <v>163</v>
      </c>
      <c r="AD123" s="17" t="s">
        <v>164</v>
      </c>
      <c r="AE123" s="17" t="s">
        <v>165</v>
      </c>
      <c r="AF123" s="236" t="s">
        <v>166</v>
      </c>
      <c r="AG123" s="236" t="s">
        <v>167</v>
      </c>
      <c r="AH123" s="538"/>
      <c r="AI123" s="400"/>
    </row>
    <row r="124" spans="7:35" ht="20.149999999999999" customHeight="1" x14ac:dyDescent="0.35">
      <c r="G124" s="396"/>
      <c r="H124" s="20" t="str">
        <f t="shared" ref="H124:J124" si="69">IF(H86="","",H86)</f>
        <v/>
      </c>
      <c r="I124" s="21" t="str">
        <f t="shared" si="69"/>
        <v/>
      </c>
      <c r="J124" s="21" t="str">
        <f t="shared" si="69"/>
        <v/>
      </c>
      <c r="K124" s="36" t="str">
        <f>IF(J124="y","",K86)</f>
        <v/>
      </c>
      <c r="L124" s="20" t="str">
        <f>IF(L86="","",IF(L86=0,0,(ROUND(L86,3-1-INT(LOG10(ABS(L86)))))))</f>
        <v/>
      </c>
      <c r="M124" s="21" t="str">
        <f t="shared" ref="M124:AH124" si="70">IF(M86="","",IF(M86=0,0,(ROUND(M86,3-1-INT(LOG10(ABS(M86)))))))</f>
        <v/>
      </c>
      <c r="N124" s="21" t="str">
        <f t="shared" si="70"/>
        <v/>
      </c>
      <c r="O124" s="21" t="str">
        <f t="shared" si="70"/>
        <v/>
      </c>
      <c r="P124" s="21" t="str">
        <f t="shared" si="70"/>
        <v/>
      </c>
      <c r="Q124" s="21" t="str">
        <f t="shared" si="70"/>
        <v/>
      </c>
      <c r="R124" s="21" t="str">
        <f t="shared" si="70"/>
        <v/>
      </c>
      <c r="S124" s="21" t="str">
        <f t="shared" si="70"/>
        <v/>
      </c>
      <c r="T124" s="21" t="str">
        <f t="shared" si="70"/>
        <v/>
      </c>
      <c r="U124" s="21" t="str">
        <f t="shared" si="70"/>
        <v/>
      </c>
      <c r="V124" s="21" t="str">
        <f t="shared" si="70"/>
        <v/>
      </c>
      <c r="W124" s="21" t="str">
        <f t="shared" si="70"/>
        <v/>
      </c>
      <c r="X124" s="21" t="str">
        <f t="shared" si="70"/>
        <v/>
      </c>
      <c r="Y124" s="21" t="str">
        <f t="shared" si="70"/>
        <v/>
      </c>
      <c r="Z124" s="21" t="str">
        <f t="shared" si="70"/>
        <v/>
      </c>
      <c r="AA124" s="21" t="str">
        <f t="shared" si="70"/>
        <v/>
      </c>
      <c r="AB124" s="21" t="str">
        <f t="shared" si="70"/>
        <v/>
      </c>
      <c r="AC124" s="21" t="str">
        <f t="shared" si="70"/>
        <v/>
      </c>
      <c r="AD124" s="21" t="str">
        <f t="shared" si="70"/>
        <v/>
      </c>
      <c r="AE124" s="21" t="str">
        <f t="shared" si="70"/>
        <v/>
      </c>
      <c r="AF124" s="21" t="str">
        <f t="shared" si="70"/>
        <v/>
      </c>
      <c r="AG124" s="21" t="str">
        <f t="shared" si="70"/>
        <v/>
      </c>
      <c r="AH124" s="21" t="str">
        <f t="shared" si="70"/>
        <v/>
      </c>
      <c r="AI124" s="400"/>
    </row>
    <row r="125" spans="7:35" ht="20.149999999999999" customHeight="1" x14ac:dyDescent="0.35">
      <c r="G125" s="396"/>
      <c r="H125" s="23" t="str">
        <f t="shared" ref="H125:J125" si="71">IF(H87="","",H87)</f>
        <v/>
      </c>
      <c r="I125" s="24" t="str">
        <f t="shared" si="71"/>
        <v/>
      </c>
      <c r="J125" s="24" t="str">
        <f t="shared" si="71"/>
        <v/>
      </c>
      <c r="K125" s="37" t="str">
        <f t="shared" ref="K125:K153" si="72">IF(J125="y","",K87)</f>
        <v/>
      </c>
      <c r="L125" s="23" t="str">
        <f t="shared" ref="L125:AH125" si="73">IF(L87="","",IF(L87=0,0,(ROUND(L87,3-1-INT(LOG10(ABS(L87)))))))</f>
        <v/>
      </c>
      <c r="M125" s="24" t="str">
        <f t="shared" si="73"/>
        <v/>
      </c>
      <c r="N125" s="24" t="str">
        <f t="shared" si="73"/>
        <v/>
      </c>
      <c r="O125" s="24" t="str">
        <f t="shared" si="73"/>
        <v/>
      </c>
      <c r="P125" s="24" t="str">
        <f t="shared" si="73"/>
        <v/>
      </c>
      <c r="Q125" s="24" t="str">
        <f t="shared" si="73"/>
        <v/>
      </c>
      <c r="R125" s="24" t="str">
        <f t="shared" si="73"/>
        <v/>
      </c>
      <c r="S125" s="24" t="str">
        <f t="shared" si="73"/>
        <v/>
      </c>
      <c r="T125" s="24" t="str">
        <f t="shared" si="73"/>
        <v/>
      </c>
      <c r="U125" s="24" t="str">
        <f t="shared" si="73"/>
        <v/>
      </c>
      <c r="V125" s="24" t="str">
        <f t="shared" si="73"/>
        <v/>
      </c>
      <c r="W125" s="24" t="str">
        <f t="shared" si="73"/>
        <v/>
      </c>
      <c r="X125" s="24" t="str">
        <f t="shared" si="73"/>
        <v/>
      </c>
      <c r="Y125" s="24" t="str">
        <f t="shared" si="73"/>
        <v/>
      </c>
      <c r="Z125" s="24" t="str">
        <f t="shared" si="73"/>
        <v/>
      </c>
      <c r="AA125" s="24" t="str">
        <f t="shared" si="73"/>
        <v/>
      </c>
      <c r="AB125" s="24" t="str">
        <f t="shared" si="73"/>
        <v/>
      </c>
      <c r="AC125" s="24" t="str">
        <f t="shared" si="73"/>
        <v/>
      </c>
      <c r="AD125" s="24" t="str">
        <f t="shared" si="73"/>
        <v/>
      </c>
      <c r="AE125" s="24" t="str">
        <f t="shared" si="73"/>
        <v/>
      </c>
      <c r="AF125" s="24" t="str">
        <f t="shared" si="73"/>
        <v/>
      </c>
      <c r="AG125" s="24" t="str">
        <f t="shared" si="73"/>
        <v/>
      </c>
      <c r="AH125" s="24" t="str">
        <f t="shared" si="73"/>
        <v/>
      </c>
      <c r="AI125" s="400"/>
    </row>
    <row r="126" spans="7:35" ht="20.149999999999999" customHeight="1" x14ac:dyDescent="0.35">
      <c r="G126" s="396"/>
      <c r="H126" s="23" t="str">
        <f t="shared" ref="H126:J126" si="74">IF(H88="","",H88)</f>
        <v/>
      </c>
      <c r="I126" s="24" t="str">
        <f t="shared" si="74"/>
        <v/>
      </c>
      <c r="J126" s="24" t="str">
        <f t="shared" si="74"/>
        <v/>
      </c>
      <c r="K126" s="37" t="str">
        <f t="shared" si="72"/>
        <v/>
      </c>
      <c r="L126" s="23" t="str">
        <f t="shared" ref="L126:AH126" si="75">IF(L88="","",IF(L88=0,0,(ROUND(L88,3-1-INT(LOG10(ABS(L88)))))))</f>
        <v/>
      </c>
      <c r="M126" s="24" t="str">
        <f t="shared" si="75"/>
        <v/>
      </c>
      <c r="N126" s="24" t="str">
        <f t="shared" si="75"/>
        <v/>
      </c>
      <c r="O126" s="24" t="str">
        <f t="shared" si="75"/>
        <v/>
      </c>
      <c r="P126" s="24" t="str">
        <f t="shared" si="75"/>
        <v/>
      </c>
      <c r="Q126" s="24" t="str">
        <f t="shared" si="75"/>
        <v/>
      </c>
      <c r="R126" s="24" t="str">
        <f t="shared" si="75"/>
        <v/>
      </c>
      <c r="S126" s="24" t="str">
        <f t="shared" si="75"/>
        <v/>
      </c>
      <c r="T126" s="24" t="str">
        <f t="shared" si="75"/>
        <v/>
      </c>
      <c r="U126" s="24" t="str">
        <f t="shared" si="75"/>
        <v/>
      </c>
      <c r="V126" s="24" t="str">
        <f t="shared" si="75"/>
        <v/>
      </c>
      <c r="W126" s="24" t="str">
        <f t="shared" si="75"/>
        <v/>
      </c>
      <c r="X126" s="24" t="str">
        <f t="shared" si="75"/>
        <v/>
      </c>
      <c r="Y126" s="24" t="str">
        <f t="shared" si="75"/>
        <v/>
      </c>
      <c r="Z126" s="24" t="str">
        <f t="shared" si="75"/>
        <v/>
      </c>
      <c r="AA126" s="24" t="str">
        <f t="shared" si="75"/>
        <v/>
      </c>
      <c r="AB126" s="24" t="str">
        <f t="shared" si="75"/>
        <v/>
      </c>
      <c r="AC126" s="24" t="str">
        <f t="shared" si="75"/>
        <v/>
      </c>
      <c r="AD126" s="24" t="str">
        <f t="shared" si="75"/>
        <v/>
      </c>
      <c r="AE126" s="24" t="str">
        <f t="shared" si="75"/>
        <v/>
      </c>
      <c r="AF126" s="24" t="str">
        <f t="shared" si="75"/>
        <v/>
      </c>
      <c r="AG126" s="24" t="str">
        <f t="shared" si="75"/>
        <v/>
      </c>
      <c r="AH126" s="24" t="str">
        <f t="shared" si="75"/>
        <v/>
      </c>
      <c r="AI126" s="400"/>
    </row>
    <row r="127" spans="7:35" ht="20.149999999999999" customHeight="1" x14ac:dyDescent="0.35">
      <c r="G127" s="396"/>
      <c r="H127" s="23" t="str">
        <f t="shared" ref="H127:J127" si="76">IF(H89="","",H89)</f>
        <v/>
      </c>
      <c r="I127" s="24" t="str">
        <f t="shared" si="76"/>
        <v/>
      </c>
      <c r="J127" s="24" t="str">
        <f t="shared" si="76"/>
        <v/>
      </c>
      <c r="K127" s="37" t="str">
        <f t="shared" si="72"/>
        <v/>
      </c>
      <c r="L127" s="23" t="str">
        <f t="shared" ref="L127:AH127" si="77">IF(L89="","",IF(L89=0,0,(ROUND(L89,3-1-INT(LOG10(ABS(L89)))))))</f>
        <v/>
      </c>
      <c r="M127" s="24" t="str">
        <f t="shared" si="77"/>
        <v/>
      </c>
      <c r="N127" s="24" t="str">
        <f t="shared" si="77"/>
        <v/>
      </c>
      <c r="O127" s="24" t="str">
        <f t="shared" si="77"/>
        <v/>
      </c>
      <c r="P127" s="24" t="str">
        <f t="shared" si="77"/>
        <v/>
      </c>
      <c r="Q127" s="24" t="str">
        <f t="shared" si="77"/>
        <v/>
      </c>
      <c r="R127" s="24" t="str">
        <f t="shared" si="77"/>
        <v/>
      </c>
      <c r="S127" s="24" t="str">
        <f t="shared" si="77"/>
        <v/>
      </c>
      <c r="T127" s="24" t="str">
        <f t="shared" si="77"/>
        <v/>
      </c>
      <c r="U127" s="24" t="str">
        <f t="shared" si="77"/>
        <v/>
      </c>
      <c r="V127" s="24" t="str">
        <f t="shared" si="77"/>
        <v/>
      </c>
      <c r="W127" s="24" t="str">
        <f t="shared" si="77"/>
        <v/>
      </c>
      <c r="X127" s="24" t="str">
        <f t="shared" si="77"/>
        <v/>
      </c>
      <c r="Y127" s="24" t="str">
        <f t="shared" si="77"/>
        <v/>
      </c>
      <c r="Z127" s="24" t="str">
        <f t="shared" si="77"/>
        <v/>
      </c>
      <c r="AA127" s="24" t="str">
        <f t="shared" si="77"/>
        <v/>
      </c>
      <c r="AB127" s="24" t="str">
        <f t="shared" si="77"/>
        <v/>
      </c>
      <c r="AC127" s="24" t="str">
        <f t="shared" si="77"/>
        <v/>
      </c>
      <c r="AD127" s="24" t="str">
        <f t="shared" si="77"/>
        <v/>
      </c>
      <c r="AE127" s="24" t="str">
        <f t="shared" si="77"/>
        <v/>
      </c>
      <c r="AF127" s="24" t="str">
        <f t="shared" si="77"/>
        <v/>
      </c>
      <c r="AG127" s="24" t="str">
        <f t="shared" si="77"/>
        <v/>
      </c>
      <c r="AH127" s="24" t="str">
        <f t="shared" si="77"/>
        <v/>
      </c>
      <c r="AI127" s="400"/>
    </row>
    <row r="128" spans="7:35" ht="20.149999999999999" customHeight="1" x14ac:dyDescent="0.35">
      <c r="G128" s="396"/>
      <c r="H128" s="23" t="str">
        <f t="shared" ref="H128:J128" si="78">IF(H90="","",H90)</f>
        <v/>
      </c>
      <c r="I128" s="24" t="str">
        <f t="shared" si="78"/>
        <v/>
      </c>
      <c r="J128" s="24" t="str">
        <f t="shared" si="78"/>
        <v/>
      </c>
      <c r="K128" s="37" t="str">
        <f t="shared" si="72"/>
        <v/>
      </c>
      <c r="L128" s="23" t="str">
        <f t="shared" ref="L128:AH128" si="79">IF(L90="","",IF(L90=0,0,(ROUND(L90,3-1-INT(LOG10(ABS(L90)))))))</f>
        <v/>
      </c>
      <c r="M128" s="24" t="str">
        <f t="shared" si="79"/>
        <v/>
      </c>
      <c r="N128" s="24" t="str">
        <f t="shared" si="79"/>
        <v/>
      </c>
      <c r="O128" s="24" t="str">
        <f t="shared" si="79"/>
        <v/>
      </c>
      <c r="P128" s="24" t="str">
        <f t="shared" si="79"/>
        <v/>
      </c>
      <c r="Q128" s="24" t="str">
        <f t="shared" si="79"/>
        <v/>
      </c>
      <c r="R128" s="24" t="str">
        <f t="shared" si="79"/>
        <v/>
      </c>
      <c r="S128" s="24" t="str">
        <f t="shared" si="79"/>
        <v/>
      </c>
      <c r="T128" s="24" t="str">
        <f t="shared" si="79"/>
        <v/>
      </c>
      <c r="U128" s="24" t="str">
        <f t="shared" si="79"/>
        <v/>
      </c>
      <c r="V128" s="24" t="str">
        <f t="shared" si="79"/>
        <v/>
      </c>
      <c r="W128" s="24" t="str">
        <f t="shared" si="79"/>
        <v/>
      </c>
      <c r="X128" s="24" t="str">
        <f t="shared" si="79"/>
        <v/>
      </c>
      <c r="Y128" s="24" t="str">
        <f t="shared" si="79"/>
        <v/>
      </c>
      <c r="Z128" s="24" t="str">
        <f t="shared" si="79"/>
        <v/>
      </c>
      <c r="AA128" s="24" t="str">
        <f t="shared" si="79"/>
        <v/>
      </c>
      <c r="AB128" s="24" t="str">
        <f t="shared" si="79"/>
        <v/>
      </c>
      <c r="AC128" s="24" t="str">
        <f t="shared" si="79"/>
        <v/>
      </c>
      <c r="AD128" s="24" t="str">
        <f t="shared" si="79"/>
        <v/>
      </c>
      <c r="AE128" s="24" t="str">
        <f t="shared" si="79"/>
        <v/>
      </c>
      <c r="AF128" s="24" t="str">
        <f t="shared" si="79"/>
        <v/>
      </c>
      <c r="AG128" s="24" t="str">
        <f t="shared" si="79"/>
        <v/>
      </c>
      <c r="AH128" s="24" t="str">
        <f t="shared" si="79"/>
        <v/>
      </c>
      <c r="AI128" s="400"/>
    </row>
    <row r="129" spans="7:35" ht="20.149999999999999" customHeight="1" x14ac:dyDescent="0.35">
      <c r="G129" s="396"/>
      <c r="H129" s="23" t="str">
        <f t="shared" ref="H129:J129" si="80">IF(H91="","",H91)</f>
        <v/>
      </c>
      <c r="I129" s="24" t="str">
        <f t="shared" si="80"/>
        <v/>
      </c>
      <c r="J129" s="24" t="str">
        <f t="shared" si="80"/>
        <v/>
      </c>
      <c r="K129" s="37" t="str">
        <f t="shared" si="72"/>
        <v/>
      </c>
      <c r="L129" s="23" t="str">
        <f t="shared" ref="L129:AH129" si="81">IF(L91="","",IF(L91=0,0,(ROUND(L91,3-1-INT(LOG10(ABS(L91)))))))</f>
        <v/>
      </c>
      <c r="M129" s="24" t="str">
        <f t="shared" si="81"/>
        <v/>
      </c>
      <c r="N129" s="24" t="str">
        <f t="shared" si="81"/>
        <v/>
      </c>
      <c r="O129" s="24" t="str">
        <f t="shared" si="81"/>
        <v/>
      </c>
      <c r="P129" s="24" t="str">
        <f t="shared" si="81"/>
        <v/>
      </c>
      <c r="Q129" s="24" t="str">
        <f t="shared" si="81"/>
        <v/>
      </c>
      <c r="R129" s="24" t="str">
        <f t="shared" si="81"/>
        <v/>
      </c>
      <c r="S129" s="24" t="str">
        <f t="shared" si="81"/>
        <v/>
      </c>
      <c r="T129" s="24" t="str">
        <f t="shared" si="81"/>
        <v/>
      </c>
      <c r="U129" s="24" t="str">
        <f t="shared" si="81"/>
        <v/>
      </c>
      <c r="V129" s="24" t="str">
        <f t="shared" si="81"/>
        <v/>
      </c>
      <c r="W129" s="24" t="str">
        <f t="shared" si="81"/>
        <v/>
      </c>
      <c r="X129" s="24" t="str">
        <f t="shared" si="81"/>
        <v/>
      </c>
      <c r="Y129" s="24" t="str">
        <f t="shared" si="81"/>
        <v/>
      </c>
      <c r="Z129" s="24" t="str">
        <f t="shared" si="81"/>
        <v/>
      </c>
      <c r="AA129" s="24" t="str">
        <f t="shared" si="81"/>
        <v/>
      </c>
      <c r="AB129" s="24" t="str">
        <f t="shared" si="81"/>
        <v/>
      </c>
      <c r="AC129" s="24" t="str">
        <f t="shared" si="81"/>
        <v/>
      </c>
      <c r="AD129" s="24" t="str">
        <f t="shared" si="81"/>
        <v/>
      </c>
      <c r="AE129" s="24" t="str">
        <f t="shared" si="81"/>
        <v/>
      </c>
      <c r="AF129" s="24" t="str">
        <f t="shared" si="81"/>
        <v/>
      </c>
      <c r="AG129" s="24" t="str">
        <f t="shared" si="81"/>
        <v/>
      </c>
      <c r="AH129" s="24" t="str">
        <f t="shared" si="81"/>
        <v/>
      </c>
      <c r="AI129" s="400"/>
    </row>
    <row r="130" spans="7:35" ht="20.149999999999999" customHeight="1" x14ac:dyDescent="0.35">
      <c r="G130" s="396"/>
      <c r="H130" s="23" t="str">
        <f t="shared" ref="H130:J130" si="82">IF(H92="","",H92)</f>
        <v/>
      </c>
      <c r="I130" s="24" t="str">
        <f t="shared" si="82"/>
        <v/>
      </c>
      <c r="J130" s="24" t="str">
        <f t="shared" si="82"/>
        <v/>
      </c>
      <c r="K130" s="37" t="str">
        <f t="shared" si="72"/>
        <v/>
      </c>
      <c r="L130" s="23" t="str">
        <f t="shared" ref="L130:AH130" si="83">IF(L92="","",IF(L92=0,0,(ROUND(L92,3-1-INT(LOG10(ABS(L92)))))))</f>
        <v/>
      </c>
      <c r="M130" s="24" t="str">
        <f t="shared" si="83"/>
        <v/>
      </c>
      <c r="N130" s="24" t="str">
        <f t="shared" si="83"/>
        <v/>
      </c>
      <c r="O130" s="24" t="str">
        <f t="shared" si="83"/>
        <v/>
      </c>
      <c r="P130" s="24" t="str">
        <f t="shared" si="83"/>
        <v/>
      </c>
      <c r="Q130" s="24" t="str">
        <f t="shared" si="83"/>
        <v/>
      </c>
      <c r="R130" s="24" t="str">
        <f t="shared" si="83"/>
        <v/>
      </c>
      <c r="S130" s="24" t="str">
        <f t="shared" si="83"/>
        <v/>
      </c>
      <c r="T130" s="24" t="str">
        <f t="shared" si="83"/>
        <v/>
      </c>
      <c r="U130" s="24" t="str">
        <f t="shared" si="83"/>
        <v/>
      </c>
      <c r="V130" s="24" t="str">
        <f t="shared" si="83"/>
        <v/>
      </c>
      <c r="W130" s="24" t="str">
        <f t="shared" si="83"/>
        <v/>
      </c>
      <c r="X130" s="24" t="str">
        <f t="shared" si="83"/>
        <v/>
      </c>
      <c r="Y130" s="24" t="str">
        <f t="shared" si="83"/>
        <v/>
      </c>
      <c r="Z130" s="24" t="str">
        <f t="shared" si="83"/>
        <v/>
      </c>
      <c r="AA130" s="24" t="str">
        <f t="shared" si="83"/>
        <v/>
      </c>
      <c r="AB130" s="24" t="str">
        <f t="shared" si="83"/>
        <v/>
      </c>
      <c r="AC130" s="24" t="str">
        <f t="shared" si="83"/>
        <v/>
      </c>
      <c r="AD130" s="24" t="str">
        <f t="shared" si="83"/>
        <v/>
      </c>
      <c r="AE130" s="24" t="str">
        <f t="shared" si="83"/>
        <v/>
      </c>
      <c r="AF130" s="24" t="str">
        <f t="shared" si="83"/>
        <v/>
      </c>
      <c r="AG130" s="24" t="str">
        <f t="shared" si="83"/>
        <v/>
      </c>
      <c r="AH130" s="24" t="str">
        <f t="shared" si="83"/>
        <v/>
      </c>
      <c r="AI130" s="400"/>
    </row>
    <row r="131" spans="7:35" ht="20.149999999999999" customHeight="1" x14ac:dyDescent="0.35">
      <c r="G131" s="396"/>
      <c r="H131" s="23" t="str">
        <f t="shared" ref="H131:J131" si="84">IF(H93="","",H93)</f>
        <v/>
      </c>
      <c r="I131" s="24" t="str">
        <f t="shared" si="84"/>
        <v/>
      </c>
      <c r="J131" s="24" t="str">
        <f t="shared" si="84"/>
        <v/>
      </c>
      <c r="K131" s="37" t="str">
        <f t="shared" si="72"/>
        <v/>
      </c>
      <c r="L131" s="23" t="str">
        <f t="shared" ref="L131:AH131" si="85">IF(L93="","",IF(L93=0,0,(ROUND(L93,3-1-INT(LOG10(ABS(L93)))))))</f>
        <v/>
      </c>
      <c r="M131" s="24" t="str">
        <f t="shared" si="85"/>
        <v/>
      </c>
      <c r="N131" s="24" t="str">
        <f t="shared" si="85"/>
        <v/>
      </c>
      <c r="O131" s="24" t="str">
        <f t="shared" si="85"/>
        <v/>
      </c>
      <c r="P131" s="24" t="str">
        <f t="shared" si="85"/>
        <v/>
      </c>
      <c r="Q131" s="24" t="str">
        <f t="shared" si="85"/>
        <v/>
      </c>
      <c r="R131" s="24" t="str">
        <f t="shared" si="85"/>
        <v/>
      </c>
      <c r="S131" s="24" t="str">
        <f t="shared" si="85"/>
        <v/>
      </c>
      <c r="T131" s="24" t="str">
        <f t="shared" si="85"/>
        <v/>
      </c>
      <c r="U131" s="24" t="str">
        <f t="shared" si="85"/>
        <v/>
      </c>
      <c r="V131" s="24" t="str">
        <f t="shared" si="85"/>
        <v/>
      </c>
      <c r="W131" s="24" t="str">
        <f t="shared" si="85"/>
        <v/>
      </c>
      <c r="X131" s="24" t="str">
        <f t="shared" si="85"/>
        <v/>
      </c>
      <c r="Y131" s="24" t="str">
        <f t="shared" si="85"/>
        <v/>
      </c>
      <c r="Z131" s="24" t="str">
        <f t="shared" si="85"/>
        <v/>
      </c>
      <c r="AA131" s="24" t="str">
        <f t="shared" si="85"/>
        <v/>
      </c>
      <c r="AB131" s="24" t="str">
        <f t="shared" si="85"/>
        <v/>
      </c>
      <c r="AC131" s="24" t="str">
        <f t="shared" si="85"/>
        <v/>
      </c>
      <c r="AD131" s="24" t="str">
        <f t="shared" si="85"/>
        <v/>
      </c>
      <c r="AE131" s="24" t="str">
        <f t="shared" si="85"/>
        <v/>
      </c>
      <c r="AF131" s="24" t="str">
        <f t="shared" si="85"/>
        <v/>
      </c>
      <c r="AG131" s="24" t="str">
        <f t="shared" si="85"/>
        <v/>
      </c>
      <c r="AH131" s="24" t="str">
        <f t="shared" si="85"/>
        <v/>
      </c>
      <c r="AI131" s="400"/>
    </row>
    <row r="132" spans="7:35" ht="20.149999999999999" customHeight="1" x14ac:dyDescent="0.35">
      <c r="G132" s="396"/>
      <c r="H132" s="23" t="str">
        <f t="shared" ref="H132:J132" si="86">IF(H94="","",H94)</f>
        <v/>
      </c>
      <c r="I132" s="24" t="str">
        <f t="shared" si="86"/>
        <v/>
      </c>
      <c r="J132" s="24" t="str">
        <f t="shared" si="86"/>
        <v/>
      </c>
      <c r="K132" s="37" t="str">
        <f t="shared" si="72"/>
        <v/>
      </c>
      <c r="L132" s="23" t="str">
        <f t="shared" ref="L132:AH132" si="87">IF(L94="","",IF(L94=0,0,(ROUND(L94,3-1-INT(LOG10(ABS(L94)))))))</f>
        <v/>
      </c>
      <c r="M132" s="24" t="str">
        <f t="shared" si="87"/>
        <v/>
      </c>
      <c r="N132" s="24" t="str">
        <f t="shared" si="87"/>
        <v/>
      </c>
      <c r="O132" s="24" t="str">
        <f t="shared" si="87"/>
        <v/>
      </c>
      <c r="P132" s="24" t="str">
        <f t="shared" si="87"/>
        <v/>
      </c>
      <c r="Q132" s="24" t="str">
        <f t="shared" si="87"/>
        <v/>
      </c>
      <c r="R132" s="24" t="str">
        <f t="shared" si="87"/>
        <v/>
      </c>
      <c r="S132" s="24" t="str">
        <f t="shared" si="87"/>
        <v/>
      </c>
      <c r="T132" s="24" t="str">
        <f t="shared" si="87"/>
        <v/>
      </c>
      <c r="U132" s="24" t="str">
        <f t="shared" si="87"/>
        <v/>
      </c>
      <c r="V132" s="24" t="str">
        <f t="shared" si="87"/>
        <v/>
      </c>
      <c r="W132" s="24" t="str">
        <f t="shared" si="87"/>
        <v/>
      </c>
      <c r="X132" s="24" t="str">
        <f t="shared" si="87"/>
        <v/>
      </c>
      <c r="Y132" s="24" t="str">
        <f t="shared" si="87"/>
        <v/>
      </c>
      <c r="Z132" s="24" t="str">
        <f t="shared" si="87"/>
        <v/>
      </c>
      <c r="AA132" s="24" t="str">
        <f t="shared" si="87"/>
        <v/>
      </c>
      <c r="AB132" s="24" t="str">
        <f t="shared" si="87"/>
        <v/>
      </c>
      <c r="AC132" s="24" t="str">
        <f t="shared" si="87"/>
        <v/>
      </c>
      <c r="AD132" s="24" t="str">
        <f t="shared" si="87"/>
        <v/>
      </c>
      <c r="AE132" s="24" t="str">
        <f t="shared" si="87"/>
        <v/>
      </c>
      <c r="AF132" s="24" t="str">
        <f t="shared" si="87"/>
        <v/>
      </c>
      <c r="AG132" s="24" t="str">
        <f t="shared" si="87"/>
        <v/>
      </c>
      <c r="AH132" s="24" t="str">
        <f t="shared" si="87"/>
        <v/>
      </c>
      <c r="AI132" s="400"/>
    </row>
    <row r="133" spans="7:35" ht="20.149999999999999" customHeight="1" x14ac:dyDescent="0.35">
      <c r="G133" s="396"/>
      <c r="H133" s="23" t="str">
        <f t="shared" ref="H133:J133" si="88">IF(H95="","",H95)</f>
        <v/>
      </c>
      <c r="I133" s="24" t="str">
        <f t="shared" si="88"/>
        <v/>
      </c>
      <c r="J133" s="24" t="str">
        <f t="shared" si="88"/>
        <v/>
      </c>
      <c r="K133" s="37" t="str">
        <f t="shared" si="72"/>
        <v/>
      </c>
      <c r="L133" s="23" t="str">
        <f t="shared" ref="L133:AH133" si="89">IF(L95="","",IF(L95=0,0,(ROUND(L95,3-1-INT(LOG10(ABS(L95)))))))</f>
        <v/>
      </c>
      <c r="M133" s="24" t="str">
        <f t="shared" si="89"/>
        <v/>
      </c>
      <c r="N133" s="24" t="str">
        <f t="shared" si="89"/>
        <v/>
      </c>
      <c r="O133" s="24" t="str">
        <f t="shared" si="89"/>
        <v/>
      </c>
      <c r="P133" s="24" t="str">
        <f t="shared" si="89"/>
        <v/>
      </c>
      <c r="Q133" s="24" t="str">
        <f t="shared" si="89"/>
        <v/>
      </c>
      <c r="R133" s="24" t="str">
        <f t="shared" si="89"/>
        <v/>
      </c>
      <c r="S133" s="24" t="str">
        <f t="shared" si="89"/>
        <v/>
      </c>
      <c r="T133" s="24" t="str">
        <f t="shared" si="89"/>
        <v/>
      </c>
      <c r="U133" s="24" t="str">
        <f t="shared" si="89"/>
        <v/>
      </c>
      <c r="V133" s="24" t="str">
        <f t="shared" si="89"/>
        <v/>
      </c>
      <c r="W133" s="24" t="str">
        <f t="shared" si="89"/>
        <v/>
      </c>
      <c r="X133" s="24" t="str">
        <f t="shared" si="89"/>
        <v/>
      </c>
      <c r="Y133" s="24" t="str">
        <f t="shared" si="89"/>
        <v/>
      </c>
      <c r="Z133" s="24" t="str">
        <f t="shared" si="89"/>
        <v/>
      </c>
      <c r="AA133" s="24" t="str">
        <f t="shared" si="89"/>
        <v/>
      </c>
      <c r="AB133" s="24" t="str">
        <f t="shared" si="89"/>
        <v/>
      </c>
      <c r="AC133" s="24" t="str">
        <f t="shared" si="89"/>
        <v/>
      </c>
      <c r="AD133" s="24" t="str">
        <f t="shared" si="89"/>
        <v/>
      </c>
      <c r="AE133" s="24" t="str">
        <f t="shared" si="89"/>
        <v/>
      </c>
      <c r="AF133" s="24" t="str">
        <f t="shared" si="89"/>
        <v/>
      </c>
      <c r="AG133" s="24" t="str">
        <f t="shared" si="89"/>
        <v/>
      </c>
      <c r="AH133" s="24" t="str">
        <f t="shared" si="89"/>
        <v/>
      </c>
      <c r="AI133" s="400"/>
    </row>
    <row r="134" spans="7:35" ht="20.149999999999999" customHeight="1" x14ac:dyDescent="0.35">
      <c r="G134" s="396"/>
      <c r="H134" s="23" t="str">
        <f t="shared" ref="H134:J134" si="90">IF(H96="","",H96)</f>
        <v/>
      </c>
      <c r="I134" s="24" t="str">
        <f t="shared" si="90"/>
        <v/>
      </c>
      <c r="J134" s="24" t="str">
        <f t="shared" si="90"/>
        <v/>
      </c>
      <c r="K134" s="37" t="str">
        <f t="shared" si="72"/>
        <v/>
      </c>
      <c r="L134" s="23" t="str">
        <f t="shared" ref="L134:AH134" si="91">IF(L96="","",IF(L96=0,0,(ROUND(L96,3-1-INT(LOG10(ABS(L96)))))))</f>
        <v/>
      </c>
      <c r="M134" s="24" t="str">
        <f t="shared" si="91"/>
        <v/>
      </c>
      <c r="N134" s="24" t="str">
        <f t="shared" si="91"/>
        <v/>
      </c>
      <c r="O134" s="24" t="str">
        <f t="shared" si="91"/>
        <v/>
      </c>
      <c r="P134" s="24" t="str">
        <f t="shared" si="91"/>
        <v/>
      </c>
      <c r="Q134" s="24" t="str">
        <f t="shared" si="91"/>
        <v/>
      </c>
      <c r="R134" s="24" t="str">
        <f t="shared" si="91"/>
        <v/>
      </c>
      <c r="S134" s="24" t="str">
        <f t="shared" si="91"/>
        <v/>
      </c>
      <c r="T134" s="24" t="str">
        <f t="shared" si="91"/>
        <v/>
      </c>
      <c r="U134" s="24" t="str">
        <f t="shared" si="91"/>
        <v/>
      </c>
      <c r="V134" s="24" t="str">
        <f t="shared" si="91"/>
        <v/>
      </c>
      <c r="W134" s="24" t="str">
        <f t="shared" si="91"/>
        <v/>
      </c>
      <c r="X134" s="24" t="str">
        <f t="shared" si="91"/>
        <v/>
      </c>
      <c r="Y134" s="24" t="str">
        <f t="shared" si="91"/>
        <v/>
      </c>
      <c r="Z134" s="24" t="str">
        <f t="shared" si="91"/>
        <v/>
      </c>
      <c r="AA134" s="24" t="str">
        <f t="shared" si="91"/>
        <v/>
      </c>
      <c r="AB134" s="24" t="str">
        <f t="shared" si="91"/>
        <v/>
      </c>
      <c r="AC134" s="24" t="str">
        <f t="shared" si="91"/>
        <v/>
      </c>
      <c r="AD134" s="24" t="str">
        <f t="shared" si="91"/>
        <v/>
      </c>
      <c r="AE134" s="24" t="str">
        <f t="shared" si="91"/>
        <v/>
      </c>
      <c r="AF134" s="24" t="str">
        <f t="shared" si="91"/>
        <v/>
      </c>
      <c r="AG134" s="24" t="str">
        <f t="shared" si="91"/>
        <v/>
      </c>
      <c r="AH134" s="24" t="str">
        <f t="shared" si="91"/>
        <v/>
      </c>
      <c r="AI134" s="400"/>
    </row>
    <row r="135" spans="7:35" ht="20.149999999999999" customHeight="1" x14ac:dyDescent="0.35">
      <c r="G135" s="396"/>
      <c r="H135" s="23" t="str">
        <f t="shared" ref="H135:J135" si="92">IF(H97="","",H97)</f>
        <v/>
      </c>
      <c r="I135" s="24" t="str">
        <f t="shared" si="92"/>
        <v/>
      </c>
      <c r="J135" s="24" t="str">
        <f t="shared" si="92"/>
        <v/>
      </c>
      <c r="K135" s="37" t="str">
        <f t="shared" si="72"/>
        <v/>
      </c>
      <c r="L135" s="23" t="str">
        <f t="shared" ref="L135:AH135" si="93">IF(L97="","",IF(L97=0,0,(ROUND(L97,3-1-INT(LOG10(ABS(L97)))))))</f>
        <v/>
      </c>
      <c r="M135" s="24" t="str">
        <f t="shared" si="93"/>
        <v/>
      </c>
      <c r="N135" s="24" t="str">
        <f t="shared" si="93"/>
        <v/>
      </c>
      <c r="O135" s="24" t="str">
        <f t="shared" si="93"/>
        <v/>
      </c>
      <c r="P135" s="24" t="str">
        <f t="shared" si="93"/>
        <v/>
      </c>
      <c r="Q135" s="24" t="str">
        <f t="shared" si="93"/>
        <v/>
      </c>
      <c r="R135" s="24" t="str">
        <f t="shared" si="93"/>
        <v/>
      </c>
      <c r="S135" s="24" t="str">
        <f t="shared" si="93"/>
        <v/>
      </c>
      <c r="T135" s="24" t="str">
        <f t="shared" si="93"/>
        <v/>
      </c>
      <c r="U135" s="24" t="str">
        <f t="shared" si="93"/>
        <v/>
      </c>
      <c r="V135" s="24" t="str">
        <f t="shared" si="93"/>
        <v/>
      </c>
      <c r="W135" s="24" t="str">
        <f t="shared" si="93"/>
        <v/>
      </c>
      <c r="X135" s="24" t="str">
        <f t="shared" si="93"/>
        <v/>
      </c>
      <c r="Y135" s="24" t="str">
        <f t="shared" si="93"/>
        <v/>
      </c>
      <c r="Z135" s="24" t="str">
        <f t="shared" si="93"/>
        <v/>
      </c>
      <c r="AA135" s="24" t="str">
        <f t="shared" si="93"/>
        <v/>
      </c>
      <c r="AB135" s="24" t="str">
        <f t="shared" si="93"/>
        <v/>
      </c>
      <c r="AC135" s="24" t="str">
        <f t="shared" si="93"/>
        <v/>
      </c>
      <c r="AD135" s="24" t="str">
        <f t="shared" si="93"/>
        <v/>
      </c>
      <c r="AE135" s="24" t="str">
        <f t="shared" si="93"/>
        <v/>
      </c>
      <c r="AF135" s="24" t="str">
        <f t="shared" si="93"/>
        <v/>
      </c>
      <c r="AG135" s="24" t="str">
        <f t="shared" si="93"/>
        <v/>
      </c>
      <c r="AH135" s="24" t="str">
        <f t="shared" si="93"/>
        <v/>
      </c>
      <c r="AI135" s="400"/>
    </row>
    <row r="136" spans="7:35" ht="20.149999999999999" customHeight="1" x14ac:dyDescent="0.35">
      <c r="G136" s="396"/>
      <c r="H136" s="23" t="str">
        <f t="shared" ref="H136:J136" si="94">IF(H98="","",H98)</f>
        <v/>
      </c>
      <c r="I136" s="24" t="str">
        <f t="shared" si="94"/>
        <v/>
      </c>
      <c r="J136" s="24" t="str">
        <f t="shared" si="94"/>
        <v/>
      </c>
      <c r="K136" s="37" t="str">
        <f t="shared" si="72"/>
        <v/>
      </c>
      <c r="L136" s="23" t="str">
        <f t="shared" ref="L136:AH136" si="95">IF(L98="","",IF(L98=0,0,(ROUND(L98,3-1-INT(LOG10(ABS(L98)))))))</f>
        <v/>
      </c>
      <c r="M136" s="24" t="str">
        <f t="shared" si="95"/>
        <v/>
      </c>
      <c r="N136" s="24" t="str">
        <f t="shared" si="95"/>
        <v/>
      </c>
      <c r="O136" s="24" t="str">
        <f t="shared" si="95"/>
        <v/>
      </c>
      <c r="P136" s="24" t="str">
        <f t="shared" si="95"/>
        <v/>
      </c>
      <c r="Q136" s="24" t="str">
        <f t="shared" si="95"/>
        <v/>
      </c>
      <c r="R136" s="24" t="str">
        <f t="shared" si="95"/>
        <v/>
      </c>
      <c r="S136" s="24" t="str">
        <f t="shared" si="95"/>
        <v/>
      </c>
      <c r="T136" s="24" t="str">
        <f t="shared" si="95"/>
        <v/>
      </c>
      <c r="U136" s="24" t="str">
        <f t="shared" si="95"/>
        <v/>
      </c>
      <c r="V136" s="24" t="str">
        <f t="shared" si="95"/>
        <v/>
      </c>
      <c r="W136" s="24" t="str">
        <f t="shared" si="95"/>
        <v/>
      </c>
      <c r="X136" s="24" t="str">
        <f t="shared" si="95"/>
        <v/>
      </c>
      <c r="Y136" s="24" t="str">
        <f t="shared" si="95"/>
        <v/>
      </c>
      <c r="Z136" s="24" t="str">
        <f t="shared" si="95"/>
        <v/>
      </c>
      <c r="AA136" s="24" t="str">
        <f t="shared" si="95"/>
        <v/>
      </c>
      <c r="AB136" s="24" t="str">
        <f t="shared" si="95"/>
        <v/>
      </c>
      <c r="AC136" s="24" t="str">
        <f t="shared" si="95"/>
        <v/>
      </c>
      <c r="AD136" s="24" t="str">
        <f t="shared" si="95"/>
        <v/>
      </c>
      <c r="AE136" s="24" t="str">
        <f t="shared" si="95"/>
        <v/>
      </c>
      <c r="AF136" s="24" t="str">
        <f t="shared" si="95"/>
        <v/>
      </c>
      <c r="AG136" s="24" t="str">
        <f t="shared" si="95"/>
        <v/>
      </c>
      <c r="AH136" s="24" t="str">
        <f t="shared" si="95"/>
        <v/>
      </c>
      <c r="AI136" s="400"/>
    </row>
    <row r="137" spans="7:35" ht="20.149999999999999" customHeight="1" x14ac:dyDescent="0.35">
      <c r="G137" s="396"/>
      <c r="H137" s="23" t="str">
        <f t="shared" ref="H137:J137" si="96">IF(H99="","",H99)</f>
        <v/>
      </c>
      <c r="I137" s="24" t="str">
        <f t="shared" si="96"/>
        <v/>
      </c>
      <c r="J137" s="24" t="str">
        <f t="shared" si="96"/>
        <v/>
      </c>
      <c r="K137" s="37" t="str">
        <f t="shared" si="72"/>
        <v/>
      </c>
      <c r="L137" s="23" t="str">
        <f t="shared" ref="L137:AH137" si="97">IF(L99="","",IF(L99=0,0,(ROUND(L99,3-1-INT(LOG10(ABS(L99)))))))</f>
        <v/>
      </c>
      <c r="M137" s="24" t="str">
        <f t="shared" si="97"/>
        <v/>
      </c>
      <c r="N137" s="24" t="str">
        <f t="shared" si="97"/>
        <v/>
      </c>
      <c r="O137" s="24" t="str">
        <f t="shared" si="97"/>
        <v/>
      </c>
      <c r="P137" s="24" t="str">
        <f t="shared" si="97"/>
        <v/>
      </c>
      <c r="Q137" s="24" t="str">
        <f t="shared" si="97"/>
        <v/>
      </c>
      <c r="R137" s="24" t="str">
        <f t="shared" si="97"/>
        <v/>
      </c>
      <c r="S137" s="24" t="str">
        <f t="shared" si="97"/>
        <v/>
      </c>
      <c r="T137" s="24" t="str">
        <f t="shared" si="97"/>
        <v/>
      </c>
      <c r="U137" s="24" t="str">
        <f t="shared" si="97"/>
        <v/>
      </c>
      <c r="V137" s="24" t="str">
        <f t="shared" si="97"/>
        <v/>
      </c>
      <c r="W137" s="24" t="str">
        <f t="shared" si="97"/>
        <v/>
      </c>
      <c r="X137" s="24" t="str">
        <f t="shared" si="97"/>
        <v/>
      </c>
      <c r="Y137" s="24" t="str">
        <f t="shared" si="97"/>
        <v/>
      </c>
      <c r="Z137" s="24" t="str">
        <f t="shared" si="97"/>
        <v/>
      </c>
      <c r="AA137" s="24" t="str">
        <f t="shared" si="97"/>
        <v/>
      </c>
      <c r="AB137" s="24" t="str">
        <f t="shared" si="97"/>
        <v/>
      </c>
      <c r="AC137" s="24" t="str">
        <f t="shared" si="97"/>
        <v/>
      </c>
      <c r="AD137" s="24" t="str">
        <f t="shared" si="97"/>
        <v/>
      </c>
      <c r="AE137" s="24" t="str">
        <f t="shared" si="97"/>
        <v/>
      </c>
      <c r="AF137" s="24" t="str">
        <f t="shared" si="97"/>
        <v/>
      </c>
      <c r="AG137" s="24" t="str">
        <f t="shared" si="97"/>
        <v/>
      </c>
      <c r="AH137" s="24" t="str">
        <f t="shared" si="97"/>
        <v/>
      </c>
      <c r="AI137" s="400"/>
    </row>
    <row r="138" spans="7:35" ht="20.149999999999999" customHeight="1" x14ac:dyDescent="0.35">
      <c r="G138" s="396"/>
      <c r="H138" s="23" t="str">
        <f t="shared" ref="H138:J138" si="98">IF(H100="","",H100)</f>
        <v/>
      </c>
      <c r="I138" s="24" t="str">
        <f t="shared" si="98"/>
        <v/>
      </c>
      <c r="J138" s="24" t="str">
        <f t="shared" si="98"/>
        <v/>
      </c>
      <c r="K138" s="37" t="str">
        <f t="shared" si="72"/>
        <v/>
      </c>
      <c r="L138" s="23" t="str">
        <f t="shared" ref="L138:AH138" si="99">IF(L100="","",IF(L100=0,0,(ROUND(L100,3-1-INT(LOG10(ABS(L100)))))))</f>
        <v/>
      </c>
      <c r="M138" s="24" t="str">
        <f t="shared" si="99"/>
        <v/>
      </c>
      <c r="N138" s="24" t="str">
        <f t="shared" si="99"/>
        <v/>
      </c>
      <c r="O138" s="24" t="str">
        <f t="shared" si="99"/>
        <v/>
      </c>
      <c r="P138" s="24" t="str">
        <f t="shared" si="99"/>
        <v/>
      </c>
      <c r="Q138" s="24" t="str">
        <f t="shared" si="99"/>
        <v/>
      </c>
      <c r="R138" s="24" t="str">
        <f t="shared" si="99"/>
        <v/>
      </c>
      <c r="S138" s="24" t="str">
        <f t="shared" si="99"/>
        <v/>
      </c>
      <c r="T138" s="24" t="str">
        <f t="shared" si="99"/>
        <v/>
      </c>
      <c r="U138" s="24" t="str">
        <f t="shared" si="99"/>
        <v/>
      </c>
      <c r="V138" s="24" t="str">
        <f t="shared" si="99"/>
        <v/>
      </c>
      <c r="W138" s="24" t="str">
        <f t="shared" si="99"/>
        <v/>
      </c>
      <c r="X138" s="24" t="str">
        <f t="shared" si="99"/>
        <v/>
      </c>
      <c r="Y138" s="24" t="str">
        <f t="shared" si="99"/>
        <v/>
      </c>
      <c r="Z138" s="24" t="str">
        <f t="shared" si="99"/>
        <v/>
      </c>
      <c r="AA138" s="24" t="str">
        <f t="shared" si="99"/>
        <v/>
      </c>
      <c r="AB138" s="24" t="str">
        <f t="shared" si="99"/>
        <v/>
      </c>
      <c r="AC138" s="24" t="str">
        <f t="shared" si="99"/>
        <v/>
      </c>
      <c r="AD138" s="24" t="str">
        <f t="shared" si="99"/>
        <v/>
      </c>
      <c r="AE138" s="24" t="str">
        <f t="shared" si="99"/>
        <v/>
      </c>
      <c r="AF138" s="24" t="str">
        <f t="shared" si="99"/>
        <v/>
      </c>
      <c r="AG138" s="24" t="str">
        <f t="shared" si="99"/>
        <v/>
      </c>
      <c r="AH138" s="24" t="str">
        <f t="shared" si="99"/>
        <v/>
      </c>
      <c r="AI138" s="400"/>
    </row>
    <row r="139" spans="7:35" ht="20.149999999999999" customHeight="1" x14ac:dyDescent="0.35">
      <c r="G139" s="396"/>
      <c r="H139" s="23" t="str">
        <f t="shared" ref="H139:J139" si="100">IF(H101="","",H101)</f>
        <v/>
      </c>
      <c r="I139" s="24" t="str">
        <f t="shared" si="100"/>
        <v/>
      </c>
      <c r="J139" s="24" t="str">
        <f t="shared" si="100"/>
        <v/>
      </c>
      <c r="K139" s="37" t="str">
        <f t="shared" si="72"/>
        <v/>
      </c>
      <c r="L139" s="23" t="str">
        <f t="shared" ref="L139:AH139" si="101">IF(L101="","",IF(L101=0,0,(ROUND(L101,3-1-INT(LOG10(ABS(L101)))))))</f>
        <v/>
      </c>
      <c r="M139" s="24" t="str">
        <f t="shared" si="101"/>
        <v/>
      </c>
      <c r="N139" s="24" t="str">
        <f t="shared" si="101"/>
        <v/>
      </c>
      <c r="O139" s="24" t="str">
        <f t="shared" si="101"/>
        <v/>
      </c>
      <c r="P139" s="24" t="str">
        <f t="shared" si="101"/>
        <v/>
      </c>
      <c r="Q139" s="24" t="str">
        <f t="shared" si="101"/>
        <v/>
      </c>
      <c r="R139" s="24" t="str">
        <f t="shared" si="101"/>
        <v/>
      </c>
      <c r="S139" s="24" t="str">
        <f t="shared" si="101"/>
        <v/>
      </c>
      <c r="T139" s="24" t="str">
        <f t="shared" si="101"/>
        <v/>
      </c>
      <c r="U139" s="24" t="str">
        <f t="shared" si="101"/>
        <v/>
      </c>
      <c r="V139" s="24" t="str">
        <f t="shared" si="101"/>
        <v/>
      </c>
      <c r="W139" s="24" t="str">
        <f t="shared" si="101"/>
        <v/>
      </c>
      <c r="X139" s="24" t="str">
        <f t="shared" si="101"/>
        <v/>
      </c>
      <c r="Y139" s="24" t="str">
        <f t="shared" si="101"/>
        <v/>
      </c>
      <c r="Z139" s="24" t="str">
        <f t="shared" si="101"/>
        <v/>
      </c>
      <c r="AA139" s="24" t="str">
        <f t="shared" si="101"/>
        <v/>
      </c>
      <c r="AB139" s="24" t="str">
        <f t="shared" si="101"/>
        <v/>
      </c>
      <c r="AC139" s="24" t="str">
        <f t="shared" si="101"/>
        <v/>
      </c>
      <c r="AD139" s="24" t="str">
        <f t="shared" si="101"/>
        <v/>
      </c>
      <c r="AE139" s="24" t="str">
        <f t="shared" si="101"/>
        <v/>
      </c>
      <c r="AF139" s="24" t="str">
        <f t="shared" si="101"/>
        <v/>
      </c>
      <c r="AG139" s="24" t="str">
        <f t="shared" si="101"/>
        <v/>
      </c>
      <c r="AH139" s="24" t="str">
        <f t="shared" si="101"/>
        <v/>
      </c>
      <c r="AI139" s="400"/>
    </row>
    <row r="140" spans="7:35" ht="20.149999999999999" customHeight="1" x14ac:dyDescent="0.35">
      <c r="G140" s="396"/>
      <c r="H140" s="23" t="str">
        <f t="shared" ref="H140:J140" si="102">IF(H102="","",H102)</f>
        <v/>
      </c>
      <c r="I140" s="24" t="str">
        <f t="shared" si="102"/>
        <v/>
      </c>
      <c r="J140" s="24" t="str">
        <f t="shared" si="102"/>
        <v/>
      </c>
      <c r="K140" s="37" t="str">
        <f t="shared" si="72"/>
        <v/>
      </c>
      <c r="L140" s="23" t="str">
        <f t="shared" ref="L140:AH140" si="103">IF(L102="","",IF(L102=0,0,(ROUND(L102,3-1-INT(LOG10(ABS(L102)))))))</f>
        <v/>
      </c>
      <c r="M140" s="24" t="str">
        <f t="shared" si="103"/>
        <v/>
      </c>
      <c r="N140" s="24" t="str">
        <f t="shared" si="103"/>
        <v/>
      </c>
      <c r="O140" s="24" t="str">
        <f t="shared" si="103"/>
        <v/>
      </c>
      <c r="P140" s="24" t="str">
        <f t="shared" si="103"/>
        <v/>
      </c>
      <c r="Q140" s="24" t="str">
        <f t="shared" si="103"/>
        <v/>
      </c>
      <c r="R140" s="24" t="str">
        <f t="shared" si="103"/>
        <v/>
      </c>
      <c r="S140" s="24" t="str">
        <f t="shared" si="103"/>
        <v/>
      </c>
      <c r="T140" s="24" t="str">
        <f t="shared" si="103"/>
        <v/>
      </c>
      <c r="U140" s="24" t="str">
        <f t="shared" si="103"/>
        <v/>
      </c>
      <c r="V140" s="24" t="str">
        <f t="shared" si="103"/>
        <v/>
      </c>
      <c r="W140" s="24" t="str">
        <f t="shared" si="103"/>
        <v/>
      </c>
      <c r="X140" s="24" t="str">
        <f t="shared" si="103"/>
        <v/>
      </c>
      <c r="Y140" s="24" t="str">
        <f t="shared" si="103"/>
        <v/>
      </c>
      <c r="Z140" s="24" t="str">
        <f t="shared" si="103"/>
        <v/>
      </c>
      <c r="AA140" s="24" t="str">
        <f t="shared" si="103"/>
        <v/>
      </c>
      <c r="AB140" s="24" t="str">
        <f t="shared" si="103"/>
        <v/>
      </c>
      <c r="AC140" s="24" t="str">
        <f t="shared" si="103"/>
        <v/>
      </c>
      <c r="AD140" s="24" t="str">
        <f t="shared" si="103"/>
        <v/>
      </c>
      <c r="AE140" s="24" t="str">
        <f t="shared" si="103"/>
        <v/>
      </c>
      <c r="AF140" s="24" t="str">
        <f t="shared" si="103"/>
        <v/>
      </c>
      <c r="AG140" s="24" t="str">
        <f t="shared" si="103"/>
        <v/>
      </c>
      <c r="AH140" s="24" t="str">
        <f t="shared" si="103"/>
        <v/>
      </c>
      <c r="AI140" s="400"/>
    </row>
    <row r="141" spans="7:35" ht="20.149999999999999" customHeight="1" x14ac:dyDescent="0.35">
      <c r="G141" s="396"/>
      <c r="H141" s="23" t="str">
        <f t="shared" ref="H141:J141" si="104">IF(H103="","",H103)</f>
        <v/>
      </c>
      <c r="I141" s="24" t="str">
        <f t="shared" si="104"/>
        <v/>
      </c>
      <c r="J141" s="24" t="str">
        <f t="shared" si="104"/>
        <v/>
      </c>
      <c r="K141" s="37" t="str">
        <f t="shared" si="72"/>
        <v/>
      </c>
      <c r="L141" s="23" t="str">
        <f t="shared" ref="L141:AH141" si="105">IF(L103="","",IF(L103=0,0,(ROUND(L103,3-1-INT(LOG10(ABS(L103)))))))</f>
        <v/>
      </c>
      <c r="M141" s="24" t="str">
        <f t="shared" si="105"/>
        <v/>
      </c>
      <c r="N141" s="24" t="str">
        <f t="shared" si="105"/>
        <v/>
      </c>
      <c r="O141" s="24" t="str">
        <f t="shared" si="105"/>
        <v/>
      </c>
      <c r="P141" s="24" t="str">
        <f t="shared" si="105"/>
        <v/>
      </c>
      <c r="Q141" s="24" t="str">
        <f t="shared" si="105"/>
        <v/>
      </c>
      <c r="R141" s="24" t="str">
        <f t="shared" si="105"/>
        <v/>
      </c>
      <c r="S141" s="24" t="str">
        <f t="shared" si="105"/>
        <v/>
      </c>
      <c r="T141" s="24" t="str">
        <f t="shared" si="105"/>
        <v/>
      </c>
      <c r="U141" s="24" t="str">
        <f t="shared" si="105"/>
        <v/>
      </c>
      <c r="V141" s="24" t="str">
        <f t="shared" si="105"/>
        <v/>
      </c>
      <c r="W141" s="24" t="str">
        <f t="shared" si="105"/>
        <v/>
      </c>
      <c r="X141" s="24" t="str">
        <f t="shared" si="105"/>
        <v/>
      </c>
      <c r="Y141" s="24" t="str">
        <f t="shared" si="105"/>
        <v/>
      </c>
      <c r="Z141" s="24" t="str">
        <f t="shared" si="105"/>
        <v/>
      </c>
      <c r="AA141" s="24" t="str">
        <f t="shared" si="105"/>
        <v/>
      </c>
      <c r="AB141" s="24" t="str">
        <f t="shared" si="105"/>
        <v/>
      </c>
      <c r="AC141" s="24" t="str">
        <f t="shared" si="105"/>
        <v/>
      </c>
      <c r="AD141" s="24" t="str">
        <f t="shared" si="105"/>
        <v/>
      </c>
      <c r="AE141" s="24" t="str">
        <f t="shared" si="105"/>
        <v/>
      </c>
      <c r="AF141" s="24" t="str">
        <f t="shared" si="105"/>
        <v/>
      </c>
      <c r="AG141" s="24" t="str">
        <f t="shared" si="105"/>
        <v/>
      </c>
      <c r="AH141" s="24" t="str">
        <f t="shared" si="105"/>
        <v/>
      </c>
      <c r="AI141" s="400"/>
    </row>
    <row r="142" spans="7:35" ht="20.149999999999999" customHeight="1" x14ac:dyDescent="0.35">
      <c r="G142" s="396"/>
      <c r="H142" s="23" t="str">
        <f t="shared" ref="H142:J142" si="106">IF(H104="","",H104)</f>
        <v/>
      </c>
      <c r="I142" s="24" t="str">
        <f t="shared" si="106"/>
        <v/>
      </c>
      <c r="J142" s="24" t="str">
        <f t="shared" si="106"/>
        <v/>
      </c>
      <c r="K142" s="37" t="str">
        <f t="shared" si="72"/>
        <v/>
      </c>
      <c r="L142" s="23" t="str">
        <f t="shared" ref="L142:AH142" si="107">IF(L104="","",IF(L104=0,0,(ROUND(L104,3-1-INT(LOG10(ABS(L104)))))))</f>
        <v/>
      </c>
      <c r="M142" s="24" t="str">
        <f t="shared" si="107"/>
        <v/>
      </c>
      <c r="N142" s="24" t="str">
        <f t="shared" si="107"/>
        <v/>
      </c>
      <c r="O142" s="24" t="str">
        <f t="shared" si="107"/>
        <v/>
      </c>
      <c r="P142" s="24" t="str">
        <f t="shared" si="107"/>
        <v/>
      </c>
      <c r="Q142" s="24" t="str">
        <f t="shared" si="107"/>
        <v/>
      </c>
      <c r="R142" s="24" t="str">
        <f t="shared" si="107"/>
        <v/>
      </c>
      <c r="S142" s="24" t="str">
        <f t="shared" si="107"/>
        <v/>
      </c>
      <c r="T142" s="24" t="str">
        <f t="shared" si="107"/>
        <v/>
      </c>
      <c r="U142" s="24" t="str">
        <f t="shared" si="107"/>
        <v/>
      </c>
      <c r="V142" s="24" t="str">
        <f t="shared" si="107"/>
        <v/>
      </c>
      <c r="W142" s="24" t="str">
        <f t="shared" si="107"/>
        <v/>
      </c>
      <c r="X142" s="24" t="str">
        <f t="shared" si="107"/>
        <v/>
      </c>
      <c r="Y142" s="24" t="str">
        <f t="shared" si="107"/>
        <v/>
      </c>
      <c r="Z142" s="24" t="str">
        <f t="shared" si="107"/>
        <v/>
      </c>
      <c r="AA142" s="24" t="str">
        <f t="shared" si="107"/>
        <v/>
      </c>
      <c r="AB142" s="24" t="str">
        <f t="shared" si="107"/>
        <v/>
      </c>
      <c r="AC142" s="24" t="str">
        <f t="shared" si="107"/>
        <v/>
      </c>
      <c r="AD142" s="24" t="str">
        <f t="shared" si="107"/>
        <v/>
      </c>
      <c r="AE142" s="24" t="str">
        <f t="shared" si="107"/>
        <v/>
      </c>
      <c r="AF142" s="24" t="str">
        <f t="shared" si="107"/>
        <v/>
      </c>
      <c r="AG142" s="24" t="str">
        <f t="shared" si="107"/>
        <v/>
      </c>
      <c r="AH142" s="24" t="str">
        <f t="shared" si="107"/>
        <v/>
      </c>
      <c r="AI142" s="400"/>
    </row>
    <row r="143" spans="7:35" ht="20.149999999999999" customHeight="1" x14ac:dyDescent="0.35">
      <c r="G143" s="396"/>
      <c r="H143" s="23" t="str">
        <f t="shared" ref="H143:J143" si="108">IF(H105="","",H105)</f>
        <v/>
      </c>
      <c r="I143" s="24" t="str">
        <f t="shared" si="108"/>
        <v/>
      </c>
      <c r="J143" s="24" t="str">
        <f t="shared" si="108"/>
        <v/>
      </c>
      <c r="K143" s="37" t="str">
        <f t="shared" si="72"/>
        <v/>
      </c>
      <c r="L143" s="23" t="str">
        <f t="shared" ref="L143:AH143" si="109">IF(L105="","",IF(L105=0,0,(ROUND(L105,3-1-INT(LOG10(ABS(L105)))))))</f>
        <v/>
      </c>
      <c r="M143" s="24" t="str">
        <f t="shared" si="109"/>
        <v/>
      </c>
      <c r="N143" s="24" t="str">
        <f t="shared" si="109"/>
        <v/>
      </c>
      <c r="O143" s="24" t="str">
        <f t="shared" si="109"/>
        <v/>
      </c>
      <c r="P143" s="24" t="str">
        <f t="shared" si="109"/>
        <v/>
      </c>
      <c r="Q143" s="24" t="str">
        <f t="shared" si="109"/>
        <v/>
      </c>
      <c r="R143" s="24" t="str">
        <f t="shared" si="109"/>
        <v/>
      </c>
      <c r="S143" s="24" t="str">
        <f t="shared" si="109"/>
        <v/>
      </c>
      <c r="T143" s="24" t="str">
        <f t="shared" si="109"/>
        <v/>
      </c>
      <c r="U143" s="24" t="str">
        <f t="shared" si="109"/>
        <v/>
      </c>
      <c r="V143" s="24" t="str">
        <f t="shared" si="109"/>
        <v/>
      </c>
      <c r="W143" s="24" t="str">
        <f t="shared" si="109"/>
        <v/>
      </c>
      <c r="X143" s="24" t="str">
        <f t="shared" si="109"/>
        <v/>
      </c>
      <c r="Y143" s="24" t="str">
        <f t="shared" si="109"/>
        <v/>
      </c>
      <c r="Z143" s="24" t="str">
        <f t="shared" si="109"/>
        <v/>
      </c>
      <c r="AA143" s="24" t="str">
        <f t="shared" si="109"/>
        <v/>
      </c>
      <c r="AB143" s="24" t="str">
        <f t="shared" si="109"/>
        <v/>
      </c>
      <c r="AC143" s="24" t="str">
        <f t="shared" si="109"/>
        <v/>
      </c>
      <c r="AD143" s="24" t="str">
        <f t="shared" si="109"/>
        <v/>
      </c>
      <c r="AE143" s="24" t="str">
        <f t="shared" si="109"/>
        <v/>
      </c>
      <c r="AF143" s="24" t="str">
        <f t="shared" si="109"/>
        <v/>
      </c>
      <c r="AG143" s="24" t="str">
        <f t="shared" si="109"/>
        <v/>
      </c>
      <c r="AH143" s="24" t="str">
        <f t="shared" si="109"/>
        <v/>
      </c>
      <c r="AI143" s="400"/>
    </row>
    <row r="144" spans="7:35" ht="20.149999999999999" customHeight="1" x14ac:dyDescent="0.35">
      <c r="G144" s="396"/>
      <c r="H144" s="23" t="str">
        <f t="shared" ref="H144:J144" si="110">IF(H106="","",H106)</f>
        <v/>
      </c>
      <c r="I144" s="24" t="str">
        <f t="shared" si="110"/>
        <v/>
      </c>
      <c r="J144" s="24" t="str">
        <f t="shared" si="110"/>
        <v/>
      </c>
      <c r="K144" s="37" t="str">
        <f t="shared" si="72"/>
        <v/>
      </c>
      <c r="L144" s="23" t="str">
        <f t="shared" ref="L144:AH144" si="111">IF(L106="","",IF(L106=0,0,(ROUND(L106,3-1-INT(LOG10(ABS(L106)))))))</f>
        <v/>
      </c>
      <c r="M144" s="24" t="str">
        <f t="shared" si="111"/>
        <v/>
      </c>
      <c r="N144" s="24" t="str">
        <f t="shared" si="111"/>
        <v/>
      </c>
      <c r="O144" s="24" t="str">
        <f t="shared" si="111"/>
        <v/>
      </c>
      <c r="P144" s="24" t="str">
        <f t="shared" si="111"/>
        <v/>
      </c>
      <c r="Q144" s="24" t="str">
        <f t="shared" si="111"/>
        <v/>
      </c>
      <c r="R144" s="24" t="str">
        <f t="shared" si="111"/>
        <v/>
      </c>
      <c r="S144" s="24" t="str">
        <f t="shared" si="111"/>
        <v/>
      </c>
      <c r="T144" s="24" t="str">
        <f t="shared" si="111"/>
        <v/>
      </c>
      <c r="U144" s="24" t="str">
        <f t="shared" si="111"/>
        <v/>
      </c>
      <c r="V144" s="24" t="str">
        <f t="shared" si="111"/>
        <v/>
      </c>
      <c r="W144" s="24" t="str">
        <f t="shared" si="111"/>
        <v/>
      </c>
      <c r="X144" s="24" t="str">
        <f t="shared" si="111"/>
        <v/>
      </c>
      <c r="Y144" s="24" t="str">
        <f t="shared" si="111"/>
        <v/>
      </c>
      <c r="Z144" s="24" t="str">
        <f t="shared" si="111"/>
        <v/>
      </c>
      <c r="AA144" s="24" t="str">
        <f t="shared" si="111"/>
        <v/>
      </c>
      <c r="AB144" s="24" t="str">
        <f t="shared" si="111"/>
        <v/>
      </c>
      <c r="AC144" s="24" t="str">
        <f t="shared" si="111"/>
        <v/>
      </c>
      <c r="AD144" s="24" t="str">
        <f t="shared" si="111"/>
        <v/>
      </c>
      <c r="AE144" s="24" t="str">
        <f t="shared" si="111"/>
        <v/>
      </c>
      <c r="AF144" s="24" t="str">
        <f t="shared" si="111"/>
        <v/>
      </c>
      <c r="AG144" s="24" t="str">
        <f t="shared" si="111"/>
        <v/>
      </c>
      <c r="AH144" s="24" t="str">
        <f t="shared" si="111"/>
        <v/>
      </c>
      <c r="AI144" s="400"/>
    </row>
    <row r="145" spans="7:35" ht="20.149999999999999" customHeight="1" x14ac:dyDescent="0.35">
      <c r="G145" s="396"/>
      <c r="H145" s="23" t="str">
        <f t="shared" ref="H145:J145" si="112">IF(H107="","",H107)</f>
        <v/>
      </c>
      <c r="I145" s="24" t="str">
        <f t="shared" si="112"/>
        <v/>
      </c>
      <c r="J145" s="24" t="str">
        <f t="shared" si="112"/>
        <v/>
      </c>
      <c r="K145" s="37" t="str">
        <f t="shared" si="72"/>
        <v/>
      </c>
      <c r="L145" s="23" t="str">
        <f t="shared" ref="L145:AH145" si="113">IF(L107="","",IF(L107=0,0,(ROUND(L107,3-1-INT(LOG10(ABS(L107)))))))</f>
        <v/>
      </c>
      <c r="M145" s="24" t="str">
        <f t="shared" si="113"/>
        <v/>
      </c>
      <c r="N145" s="24" t="str">
        <f t="shared" si="113"/>
        <v/>
      </c>
      <c r="O145" s="24" t="str">
        <f t="shared" si="113"/>
        <v/>
      </c>
      <c r="P145" s="24" t="str">
        <f t="shared" si="113"/>
        <v/>
      </c>
      <c r="Q145" s="24" t="str">
        <f t="shared" si="113"/>
        <v/>
      </c>
      <c r="R145" s="24" t="str">
        <f t="shared" si="113"/>
        <v/>
      </c>
      <c r="S145" s="24" t="str">
        <f t="shared" si="113"/>
        <v/>
      </c>
      <c r="T145" s="24" t="str">
        <f t="shared" si="113"/>
        <v/>
      </c>
      <c r="U145" s="24" t="str">
        <f t="shared" si="113"/>
        <v/>
      </c>
      <c r="V145" s="24" t="str">
        <f t="shared" si="113"/>
        <v/>
      </c>
      <c r="W145" s="24" t="str">
        <f t="shared" si="113"/>
        <v/>
      </c>
      <c r="X145" s="24" t="str">
        <f t="shared" si="113"/>
        <v/>
      </c>
      <c r="Y145" s="24" t="str">
        <f t="shared" si="113"/>
        <v/>
      </c>
      <c r="Z145" s="24" t="str">
        <f t="shared" si="113"/>
        <v/>
      </c>
      <c r="AA145" s="24" t="str">
        <f t="shared" si="113"/>
        <v/>
      </c>
      <c r="AB145" s="24" t="str">
        <f t="shared" si="113"/>
        <v/>
      </c>
      <c r="AC145" s="24" t="str">
        <f t="shared" si="113"/>
        <v/>
      </c>
      <c r="AD145" s="24" t="str">
        <f t="shared" si="113"/>
        <v/>
      </c>
      <c r="AE145" s="24" t="str">
        <f t="shared" si="113"/>
        <v/>
      </c>
      <c r="AF145" s="24" t="str">
        <f t="shared" si="113"/>
        <v/>
      </c>
      <c r="AG145" s="24" t="str">
        <f t="shared" si="113"/>
        <v/>
      </c>
      <c r="AH145" s="24" t="str">
        <f t="shared" si="113"/>
        <v/>
      </c>
      <c r="AI145" s="400"/>
    </row>
    <row r="146" spans="7:35" ht="20.149999999999999" customHeight="1" x14ac:dyDescent="0.35">
      <c r="G146" s="396"/>
      <c r="H146" s="23" t="str">
        <f t="shared" ref="H146:J146" si="114">IF(H108="","",H108)</f>
        <v/>
      </c>
      <c r="I146" s="24" t="str">
        <f t="shared" si="114"/>
        <v/>
      </c>
      <c r="J146" s="24" t="str">
        <f t="shared" si="114"/>
        <v/>
      </c>
      <c r="K146" s="37" t="str">
        <f t="shared" si="72"/>
        <v/>
      </c>
      <c r="L146" s="23" t="str">
        <f t="shared" ref="L146:AH146" si="115">IF(L108="","",IF(L108=0,0,(ROUND(L108,3-1-INT(LOG10(ABS(L108)))))))</f>
        <v/>
      </c>
      <c r="M146" s="24" t="str">
        <f t="shared" si="115"/>
        <v/>
      </c>
      <c r="N146" s="24" t="str">
        <f t="shared" si="115"/>
        <v/>
      </c>
      <c r="O146" s="24" t="str">
        <f t="shared" si="115"/>
        <v/>
      </c>
      <c r="P146" s="24" t="str">
        <f t="shared" si="115"/>
        <v/>
      </c>
      <c r="Q146" s="24" t="str">
        <f t="shared" si="115"/>
        <v/>
      </c>
      <c r="R146" s="24" t="str">
        <f t="shared" si="115"/>
        <v/>
      </c>
      <c r="S146" s="24" t="str">
        <f t="shared" si="115"/>
        <v/>
      </c>
      <c r="T146" s="24" t="str">
        <f t="shared" si="115"/>
        <v/>
      </c>
      <c r="U146" s="24" t="str">
        <f t="shared" si="115"/>
        <v/>
      </c>
      <c r="V146" s="24" t="str">
        <f t="shared" si="115"/>
        <v/>
      </c>
      <c r="W146" s="24" t="str">
        <f t="shared" si="115"/>
        <v/>
      </c>
      <c r="X146" s="24" t="str">
        <f t="shared" si="115"/>
        <v/>
      </c>
      <c r="Y146" s="24" t="str">
        <f t="shared" si="115"/>
        <v/>
      </c>
      <c r="Z146" s="24" t="str">
        <f t="shared" si="115"/>
        <v/>
      </c>
      <c r="AA146" s="24" t="str">
        <f t="shared" si="115"/>
        <v/>
      </c>
      <c r="AB146" s="24" t="str">
        <f t="shared" si="115"/>
        <v/>
      </c>
      <c r="AC146" s="24" t="str">
        <f t="shared" si="115"/>
        <v/>
      </c>
      <c r="AD146" s="24" t="str">
        <f t="shared" si="115"/>
        <v/>
      </c>
      <c r="AE146" s="24" t="str">
        <f t="shared" si="115"/>
        <v/>
      </c>
      <c r="AF146" s="24" t="str">
        <f t="shared" si="115"/>
        <v/>
      </c>
      <c r="AG146" s="24" t="str">
        <f t="shared" si="115"/>
        <v/>
      </c>
      <c r="AH146" s="24" t="str">
        <f t="shared" si="115"/>
        <v/>
      </c>
      <c r="AI146" s="400"/>
    </row>
    <row r="147" spans="7:35" ht="20.149999999999999" customHeight="1" x14ac:dyDescent="0.35">
      <c r="G147" s="396"/>
      <c r="H147" s="23" t="str">
        <f t="shared" ref="H147:J147" si="116">IF(H109="","",H109)</f>
        <v/>
      </c>
      <c r="I147" s="24" t="str">
        <f t="shared" si="116"/>
        <v/>
      </c>
      <c r="J147" s="24" t="str">
        <f t="shared" si="116"/>
        <v/>
      </c>
      <c r="K147" s="37" t="str">
        <f t="shared" si="72"/>
        <v/>
      </c>
      <c r="L147" s="23" t="str">
        <f t="shared" ref="L147:AH147" si="117">IF(L109="","",IF(L109=0,0,(ROUND(L109,3-1-INT(LOG10(ABS(L109)))))))</f>
        <v/>
      </c>
      <c r="M147" s="24" t="str">
        <f t="shared" si="117"/>
        <v/>
      </c>
      <c r="N147" s="24" t="str">
        <f t="shared" si="117"/>
        <v/>
      </c>
      <c r="O147" s="24" t="str">
        <f t="shared" si="117"/>
        <v/>
      </c>
      <c r="P147" s="24" t="str">
        <f t="shared" si="117"/>
        <v/>
      </c>
      <c r="Q147" s="24" t="str">
        <f t="shared" si="117"/>
        <v/>
      </c>
      <c r="R147" s="24" t="str">
        <f t="shared" si="117"/>
        <v/>
      </c>
      <c r="S147" s="24" t="str">
        <f t="shared" si="117"/>
        <v/>
      </c>
      <c r="T147" s="24" t="str">
        <f t="shared" si="117"/>
        <v/>
      </c>
      <c r="U147" s="24" t="str">
        <f t="shared" si="117"/>
        <v/>
      </c>
      <c r="V147" s="24" t="str">
        <f t="shared" si="117"/>
        <v/>
      </c>
      <c r="W147" s="24" t="str">
        <f t="shared" si="117"/>
        <v/>
      </c>
      <c r="X147" s="24" t="str">
        <f t="shared" si="117"/>
        <v/>
      </c>
      <c r="Y147" s="24" t="str">
        <f t="shared" si="117"/>
        <v/>
      </c>
      <c r="Z147" s="24" t="str">
        <f t="shared" si="117"/>
        <v/>
      </c>
      <c r="AA147" s="24" t="str">
        <f t="shared" si="117"/>
        <v/>
      </c>
      <c r="AB147" s="24" t="str">
        <f t="shared" si="117"/>
        <v/>
      </c>
      <c r="AC147" s="24" t="str">
        <f t="shared" si="117"/>
        <v/>
      </c>
      <c r="AD147" s="24" t="str">
        <f t="shared" si="117"/>
        <v/>
      </c>
      <c r="AE147" s="24" t="str">
        <f t="shared" si="117"/>
        <v/>
      </c>
      <c r="AF147" s="24" t="str">
        <f t="shared" si="117"/>
        <v/>
      </c>
      <c r="AG147" s="24" t="str">
        <f t="shared" si="117"/>
        <v/>
      </c>
      <c r="AH147" s="24" t="str">
        <f t="shared" si="117"/>
        <v/>
      </c>
      <c r="AI147" s="400"/>
    </row>
    <row r="148" spans="7:35" ht="20.149999999999999" customHeight="1" x14ac:dyDescent="0.35">
      <c r="G148" s="396"/>
      <c r="H148" s="23" t="str">
        <f t="shared" ref="H148:J148" si="118">IF(H110="","",H110)</f>
        <v/>
      </c>
      <c r="I148" s="24" t="str">
        <f t="shared" si="118"/>
        <v/>
      </c>
      <c r="J148" s="24" t="str">
        <f t="shared" si="118"/>
        <v/>
      </c>
      <c r="K148" s="37" t="str">
        <f t="shared" si="72"/>
        <v/>
      </c>
      <c r="L148" s="23" t="str">
        <f t="shared" ref="L148:AH148" si="119">IF(L110="","",IF(L110=0,0,(ROUND(L110,3-1-INT(LOG10(ABS(L110)))))))</f>
        <v/>
      </c>
      <c r="M148" s="24" t="str">
        <f t="shared" si="119"/>
        <v/>
      </c>
      <c r="N148" s="24" t="str">
        <f t="shared" si="119"/>
        <v/>
      </c>
      <c r="O148" s="24" t="str">
        <f t="shared" si="119"/>
        <v/>
      </c>
      <c r="P148" s="24" t="str">
        <f t="shared" si="119"/>
        <v/>
      </c>
      <c r="Q148" s="24" t="str">
        <f t="shared" si="119"/>
        <v/>
      </c>
      <c r="R148" s="24" t="str">
        <f t="shared" si="119"/>
        <v/>
      </c>
      <c r="S148" s="24" t="str">
        <f t="shared" si="119"/>
        <v/>
      </c>
      <c r="T148" s="24" t="str">
        <f t="shared" si="119"/>
        <v/>
      </c>
      <c r="U148" s="24" t="str">
        <f t="shared" si="119"/>
        <v/>
      </c>
      <c r="V148" s="24" t="str">
        <f t="shared" si="119"/>
        <v/>
      </c>
      <c r="W148" s="24" t="str">
        <f t="shared" si="119"/>
        <v/>
      </c>
      <c r="X148" s="24" t="str">
        <f t="shared" si="119"/>
        <v/>
      </c>
      <c r="Y148" s="24" t="str">
        <f t="shared" si="119"/>
        <v/>
      </c>
      <c r="Z148" s="24" t="str">
        <f t="shared" si="119"/>
        <v/>
      </c>
      <c r="AA148" s="24" t="str">
        <f t="shared" si="119"/>
        <v/>
      </c>
      <c r="AB148" s="24" t="str">
        <f t="shared" si="119"/>
        <v/>
      </c>
      <c r="AC148" s="24" t="str">
        <f t="shared" si="119"/>
        <v/>
      </c>
      <c r="AD148" s="24" t="str">
        <f t="shared" si="119"/>
        <v/>
      </c>
      <c r="AE148" s="24" t="str">
        <f t="shared" si="119"/>
        <v/>
      </c>
      <c r="AF148" s="24" t="str">
        <f t="shared" si="119"/>
        <v/>
      </c>
      <c r="AG148" s="24" t="str">
        <f t="shared" si="119"/>
        <v/>
      </c>
      <c r="AH148" s="24" t="str">
        <f t="shared" si="119"/>
        <v/>
      </c>
      <c r="AI148" s="400"/>
    </row>
    <row r="149" spans="7:35" ht="20.149999999999999" customHeight="1" x14ac:dyDescent="0.35">
      <c r="G149" s="396"/>
      <c r="H149" s="23" t="str">
        <f t="shared" ref="H149:J149" si="120">IF(H111="","",H111)</f>
        <v/>
      </c>
      <c r="I149" s="24" t="str">
        <f t="shared" si="120"/>
        <v/>
      </c>
      <c r="J149" s="24" t="str">
        <f t="shared" si="120"/>
        <v/>
      </c>
      <c r="K149" s="37" t="str">
        <f t="shared" si="72"/>
        <v/>
      </c>
      <c r="L149" s="23" t="str">
        <f t="shared" ref="L149:AH149" si="121">IF(L111="","",IF(L111=0,0,(ROUND(L111,3-1-INT(LOG10(ABS(L111)))))))</f>
        <v/>
      </c>
      <c r="M149" s="24" t="str">
        <f t="shared" si="121"/>
        <v/>
      </c>
      <c r="N149" s="24" t="str">
        <f t="shared" si="121"/>
        <v/>
      </c>
      <c r="O149" s="24" t="str">
        <f t="shared" si="121"/>
        <v/>
      </c>
      <c r="P149" s="24" t="str">
        <f t="shared" si="121"/>
        <v/>
      </c>
      <c r="Q149" s="24" t="str">
        <f t="shared" si="121"/>
        <v/>
      </c>
      <c r="R149" s="24" t="str">
        <f t="shared" si="121"/>
        <v/>
      </c>
      <c r="S149" s="24" t="str">
        <f t="shared" si="121"/>
        <v/>
      </c>
      <c r="T149" s="24" t="str">
        <f t="shared" si="121"/>
        <v/>
      </c>
      <c r="U149" s="24" t="str">
        <f t="shared" si="121"/>
        <v/>
      </c>
      <c r="V149" s="24" t="str">
        <f t="shared" si="121"/>
        <v/>
      </c>
      <c r="W149" s="24" t="str">
        <f t="shared" si="121"/>
        <v/>
      </c>
      <c r="X149" s="24" t="str">
        <f t="shared" si="121"/>
        <v/>
      </c>
      <c r="Y149" s="24" t="str">
        <f t="shared" si="121"/>
        <v/>
      </c>
      <c r="Z149" s="24" t="str">
        <f t="shared" si="121"/>
        <v/>
      </c>
      <c r="AA149" s="24" t="str">
        <f t="shared" si="121"/>
        <v/>
      </c>
      <c r="AB149" s="24" t="str">
        <f t="shared" si="121"/>
        <v/>
      </c>
      <c r="AC149" s="24" t="str">
        <f t="shared" si="121"/>
        <v/>
      </c>
      <c r="AD149" s="24" t="str">
        <f t="shared" si="121"/>
        <v/>
      </c>
      <c r="AE149" s="24" t="str">
        <f t="shared" si="121"/>
        <v/>
      </c>
      <c r="AF149" s="24" t="str">
        <f t="shared" si="121"/>
        <v/>
      </c>
      <c r="AG149" s="24" t="str">
        <f t="shared" si="121"/>
        <v/>
      </c>
      <c r="AH149" s="24" t="str">
        <f t="shared" si="121"/>
        <v/>
      </c>
      <c r="AI149" s="400"/>
    </row>
    <row r="150" spans="7:35" ht="20.149999999999999" customHeight="1" x14ac:dyDescent="0.35">
      <c r="G150" s="396"/>
      <c r="H150" s="23" t="str">
        <f t="shared" ref="H150:J150" si="122">IF(H112="","",H112)</f>
        <v/>
      </c>
      <c r="I150" s="24" t="str">
        <f t="shared" si="122"/>
        <v/>
      </c>
      <c r="J150" s="24" t="str">
        <f t="shared" si="122"/>
        <v/>
      </c>
      <c r="K150" s="37" t="str">
        <f t="shared" si="72"/>
        <v/>
      </c>
      <c r="L150" s="23" t="str">
        <f t="shared" ref="L150:AH150" si="123">IF(L112="","",IF(L112=0,0,(ROUND(L112,3-1-INT(LOG10(ABS(L112)))))))</f>
        <v/>
      </c>
      <c r="M150" s="24" t="str">
        <f t="shared" si="123"/>
        <v/>
      </c>
      <c r="N150" s="24" t="str">
        <f t="shared" si="123"/>
        <v/>
      </c>
      <c r="O150" s="24" t="str">
        <f t="shared" si="123"/>
        <v/>
      </c>
      <c r="P150" s="24" t="str">
        <f t="shared" si="123"/>
        <v/>
      </c>
      <c r="Q150" s="24" t="str">
        <f t="shared" si="123"/>
        <v/>
      </c>
      <c r="R150" s="24" t="str">
        <f t="shared" si="123"/>
        <v/>
      </c>
      <c r="S150" s="24" t="str">
        <f t="shared" si="123"/>
        <v/>
      </c>
      <c r="T150" s="24" t="str">
        <f t="shared" si="123"/>
        <v/>
      </c>
      <c r="U150" s="24" t="str">
        <f t="shared" si="123"/>
        <v/>
      </c>
      <c r="V150" s="24" t="str">
        <f t="shared" si="123"/>
        <v/>
      </c>
      <c r="W150" s="24" t="str">
        <f t="shared" si="123"/>
        <v/>
      </c>
      <c r="X150" s="24" t="str">
        <f t="shared" si="123"/>
        <v/>
      </c>
      <c r="Y150" s="24" t="str">
        <f t="shared" si="123"/>
        <v/>
      </c>
      <c r="Z150" s="24" t="str">
        <f t="shared" si="123"/>
        <v/>
      </c>
      <c r="AA150" s="24" t="str">
        <f t="shared" si="123"/>
        <v/>
      </c>
      <c r="AB150" s="24" t="str">
        <f t="shared" si="123"/>
        <v/>
      </c>
      <c r="AC150" s="24" t="str">
        <f t="shared" si="123"/>
        <v/>
      </c>
      <c r="AD150" s="24" t="str">
        <f t="shared" si="123"/>
        <v/>
      </c>
      <c r="AE150" s="24" t="str">
        <f t="shared" si="123"/>
        <v/>
      </c>
      <c r="AF150" s="24" t="str">
        <f t="shared" si="123"/>
        <v/>
      </c>
      <c r="AG150" s="24" t="str">
        <f t="shared" si="123"/>
        <v/>
      </c>
      <c r="AH150" s="24" t="str">
        <f t="shared" si="123"/>
        <v/>
      </c>
      <c r="AI150" s="400"/>
    </row>
    <row r="151" spans="7:35" ht="20.149999999999999" customHeight="1" x14ac:dyDescent="0.35">
      <c r="G151" s="396"/>
      <c r="H151" s="23" t="str">
        <f t="shared" ref="H151:J151" si="124">IF(H113="","",H113)</f>
        <v/>
      </c>
      <c r="I151" s="24" t="str">
        <f t="shared" si="124"/>
        <v/>
      </c>
      <c r="J151" s="24" t="str">
        <f t="shared" si="124"/>
        <v/>
      </c>
      <c r="K151" s="37" t="str">
        <f t="shared" si="72"/>
        <v/>
      </c>
      <c r="L151" s="23" t="str">
        <f t="shared" ref="L151:AH151" si="125">IF(L113="","",IF(L113=0,0,(ROUND(L113,3-1-INT(LOG10(ABS(L113)))))))</f>
        <v/>
      </c>
      <c r="M151" s="24" t="str">
        <f t="shared" si="125"/>
        <v/>
      </c>
      <c r="N151" s="24" t="str">
        <f t="shared" si="125"/>
        <v/>
      </c>
      <c r="O151" s="24" t="str">
        <f t="shared" si="125"/>
        <v/>
      </c>
      <c r="P151" s="24" t="str">
        <f t="shared" si="125"/>
        <v/>
      </c>
      <c r="Q151" s="24" t="str">
        <f t="shared" si="125"/>
        <v/>
      </c>
      <c r="R151" s="24" t="str">
        <f t="shared" si="125"/>
        <v/>
      </c>
      <c r="S151" s="24" t="str">
        <f t="shared" si="125"/>
        <v/>
      </c>
      <c r="T151" s="24" t="str">
        <f t="shared" si="125"/>
        <v/>
      </c>
      <c r="U151" s="24" t="str">
        <f t="shared" si="125"/>
        <v/>
      </c>
      <c r="V151" s="24" t="str">
        <f t="shared" si="125"/>
        <v/>
      </c>
      <c r="W151" s="24" t="str">
        <f t="shared" si="125"/>
        <v/>
      </c>
      <c r="X151" s="24" t="str">
        <f t="shared" si="125"/>
        <v/>
      </c>
      <c r="Y151" s="24" t="str">
        <f t="shared" si="125"/>
        <v/>
      </c>
      <c r="Z151" s="24" t="str">
        <f t="shared" si="125"/>
        <v/>
      </c>
      <c r="AA151" s="24" t="str">
        <f t="shared" si="125"/>
        <v/>
      </c>
      <c r="AB151" s="24" t="str">
        <f t="shared" si="125"/>
        <v/>
      </c>
      <c r="AC151" s="24" t="str">
        <f t="shared" si="125"/>
        <v/>
      </c>
      <c r="AD151" s="24" t="str">
        <f t="shared" si="125"/>
        <v/>
      </c>
      <c r="AE151" s="24" t="str">
        <f t="shared" si="125"/>
        <v/>
      </c>
      <c r="AF151" s="24" t="str">
        <f t="shared" si="125"/>
        <v/>
      </c>
      <c r="AG151" s="24" t="str">
        <f t="shared" si="125"/>
        <v/>
      </c>
      <c r="AH151" s="24" t="str">
        <f t="shared" si="125"/>
        <v/>
      </c>
      <c r="AI151" s="400"/>
    </row>
    <row r="152" spans="7:35" ht="20.149999999999999" customHeight="1" x14ac:dyDescent="0.35">
      <c r="G152" s="396"/>
      <c r="H152" s="23" t="str">
        <f t="shared" ref="H152:J152" si="126">IF(H114="","",H114)</f>
        <v/>
      </c>
      <c r="I152" s="24" t="str">
        <f t="shared" si="126"/>
        <v/>
      </c>
      <c r="J152" s="24" t="str">
        <f t="shared" si="126"/>
        <v/>
      </c>
      <c r="K152" s="37" t="str">
        <f t="shared" si="72"/>
        <v/>
      </c>
      <c r="L152" s="23" t="str">
        <f t="shared" ref="L152:AH152" si="127">IF(L114="","",IF(L114=0,0,(ROUND(L114,3-1-INT(LOG10(ABS(L114)))))))</f>
        <v/>
      </c>
      <c r="M152" s="24" t="str">
        <f t="shared" si="127"/>
        <v/>
      </c>
      <c r="N152" s="24" t="str">
        <f t="shared" si="127"/>
        <v/>
      </c>
      <c r="O152" s="24" t="str">
        <f t="shared" si="127"/>
        <v/>
      </c>
      <c r="P152" s="24" t="str">
        <f t="shared" si="127"/>
        <v/>
      </c>
      <c r="Q152" s="24" t="str">
        <f t="shared" si="127"/>
        <v/>
      </c>
      <c r="R152" s="24" t="str">
        <f t="shared" si="127"/>
        <v/>
      </c>
      <c r="S152" s="24" t="str">
        <f t="shared" si="127"/>
        <v/>
      </c>
      <c r="T152" s="24" t="str">
        <f t="shared" si="127"/>
        <v/>
      </c>
      <c r="U152" s="24" t="str">
        <f t="shared" si="127"/>
        <v/>
      </c>
      <c r="V152" s="24" t="str">
        <f t="shared" si="127"/>
        <v/>
      </c>
      <c r="W152" s="24" t="str">
        <f t="shared" si="127"/>
        <v/>
      </c>
      <c r="X152" s="24" t="str">
        <f t="shared" si="127"/>
        <v/>
      </c>
      <c r="Y152" s="24" t="str">
        <f t="shared" si="127"/>
        <v/>
      </c>
      <c r="Z152" s="24" t="str">
        <f t="shared" si="127"/>
        <v/>
      </c>
      <c r="AA152" s="24" t="str">
        <f t="shared" si="127"/>
        <v/>
      </c>
      <c r="AB152" s="24" t="str">
        <f t="shared" si="127"/>
        <v/>
      </c>
      <c r="AC152" s="24" t="str">
        <f t="shared" si="127"/>
        <v/>
      </c>
      <c r="AD152" s="24" t="str">
        <f t="shared" si="127"/>
        <v/>
      </c>
      <c r="AE152" s="24" t="str">
        <f t="shared" si="127"/>
        <v/>
      </c>
      <c r="AF152" s="24" t="str">
        <f t="shared" si="127"/>
        <v/>
      </c>
      <c r="AG152" s="24" t="str">
        <f t="shared" si="127"/>
        <v/>
      </c>
      <c r="AH152" s="24" t="str">
        <f t="shared" si="127"/>
        <v/>
      </c>
      <c r="AI152" s="400"/>
    </row>
    <row r="153" spans="7:35" ht="20.149999999999999" customHeight="1" thickBot="1" x14ac:dyDescent="0.4">
      <c r="G153" s="396"/>
      <c r="H153" s="28" t="str">
        <f t="shared" ref="H153:J153" si="128">IF(H115="","",H115)</f>
        <v/>
      </c>
      <c r="I153" s="29" t="str">
        <f t="shared" si="128"/>
        <v/>
      </c>
      <c r="J153" s="29" t="str">
        <f t="shared" si="128"/>
        <v/>
      </c>
      <c r="K153" s="38" t="str">
        <f t="shared" si="72"/>
        <v/>
      </c>
      <c r="L153" s="28" t="str">
        <f t="shared" ref="L153:AH153" si="129">IF(L115="","",IF(L115=0,0,(ROUND(L115,3-1-INT(LOG10(ABS(L115)))))))</f>
        <v/>
      </c>
      <c r="M153" s="29" t="str">
        <f t="shared" si="129"/>
        <v/>
      </c>
      <c r="N153" s="29" t="str">
        <f t="shared" si="129"/>
        <v/>
      </c>
      <c r="O153" s="29" t="str">
        <f t="shared" si="129"/>
        <v/>
      </c>
      <c r="P153" s="29" t="str">
        <f t="shared" si="129"/>
        <v/>
      </c>
      <c r="Q153" s="29" t="str">
        <f t="shared" si="129"/>
        <v/>
      </c>
      <c r="R153" s="29" t="str">
        <f t="shared" si="129"/>
        <v/>
      </c>
      <c r="S153" s="29" t="str">
        <f t="shared" si="129"/>
        <v/>
      </c>
      <c r="T153" s="29" t="str">
        <f t="shared" si="129"/>
        <v/>
      </c>
      <c r="U153" s="29" t="str">
        <f t="shared" si="129"/>
        <v/>
      </c>
      <c r="V153" s="29" t="str">
        <f t="shared" si="129"/>
        <v/>
      </c>
      <c r="W153" s="29" t="str">
        <f t="shared" si="129"/>
        <v/>
      </c>
      <c r="X153" s="29" t="str">
        <f t="shared" si="129"/>
        <v/>
      </c>
      <c r="Y153" s="29" t="str">
        <f t="shared" si="129"/>
        <v/>
      </c>
      <c r="Z153" s="29" t="str">
        <f t="shared" si="129"/>
        <v/>
      </c>
      <c r="AA153" s="29" t="str">
        <f t="shared" si="129"/>
        <v/>
      </c>
      <c r="AB153" s="29" t="str">
        <f t="shared" si="129"/>
        <v/>
      </c>
      <c r="AC153" s="29" t="str">
        <f t="shared" si="129"/>
        <v/>
      </c>
      <c r="AD153" s="29" t="str">
        <f t="shared" si="129"/>
        <v/>
      </c>
      <c r="AE153" s="29" t="str">
        <f t="shared" si="129"/>
        <v/>
      </c>
      <c r="AF153" s="29" t="str">
        <f t="shared" si="129"/>
        <v/>
      </c>
      <c r="AG153" s="29" t="str">
        <f t="shared" si="129"/>
        <v/>
      </c>
      <c r="AH153" s="29" t="str">
        <f t="shared" si="129"/>
        <v/>
      </c>
      <c r="AI153" s="400"/>
    </row>
    <row r="154" spans="7:35" ht="20.149999999999999" customHeight="1" thickBot="1" x14ac:dyDescent="0.4">
      <c r="G154" s="396"/>
      <c r="H154" s="13"/>
      <c r="I154" s="14"/>
      <c r="J154" s="12" t="s">
        <v>142</v>
      </c>
      <c r="K154" s="50"/>
      <c r="L154" s="219" t="str">
        <f t="shared" ref="L154:AH154" si="130">IF(COUNT(L124:L153)&lt;1,"", AVERAGE(L124:L153))</f>
        <v/>
      </c>
      <c r="M154" s="220" t="str">
        <f t="shared" si="130"/>
        <v/>
      </c>
      <c r="N154" s="220" t="str">
        <f t="shared" si="130"/>
        <v/>
      </c>
      <c r="O154" s="220" t="str">
        <f t="shared" si="130"/>
        <v/>
      </c>
      <c r="P154" s="231" t="str">
        <f t="shared" si="130"/>
        <v/>
      </c>
      <c r="Q154" s="220" t="str">
        <f t="shared" si="130"/>
        <v/>
      </c>
      <c r="R154" s="220" t="str">
        <f t="shared" si="130"/>
        <v/>
      </c>
      <c r="S154" s="220" t="str">
        <f t="shared" si="130"/>
        <v/>
      </c>
      <c r="T154" s="220" t="str">
        <f t="shared" si="130"/>
        <v/>
      </c>
      <c r="U154" s="220" t="str">
        <f t="shared" si="130"/>
        <v/>
      </c>
      <c r="V154" s="220" t="str">
        <f t="shared" si="130"/>
        <v/>
      </c>
      <c r="W154" s="220" t="str">
        <f t="shared" si="130"/>
        <v/>
      </c>
      <c r="X154" s="220" t="str">
        <f t="shared" si="130"/>
        <v/>
      </c>
      <c r="Y154" s="220" t="str">
        <f t="shared" si="130"/>
        <v/>
      </c>
      <c r="Z154" s="220" t="str">
        <f t="shared" si="130"/>
        <v/>
      </c>
      <c r="AA154" s="220" t="str">
        <f t="shared" si="130"/>
        <v/>
      </c>
      <c r="AB154" s="220" t="str">
        <f t="shared" si="130"/>
        <v/>
      </c>
      <c r="AC154" s="220" t="str">
        <f t="shared" si="130"/>
        <v/>
      </c>
      <c r="AD154" s="220" t="str">
        <f t="shared" si="130"/>
        <v/>
      </c>
      <c r="AE154" s="220" t="str">
        <f t="shared" si="130"/>
        <v/>
      </c>
      <c r="AF154" s="220" t="str">
        <f t="shared" si="130"/>
        <v/>
      </c>
      <c r="AG154" s="220" t="str">
        <f t="shared" si="130"/>
        <v/>
      </c>
      <c r="AH154" s="220" t="str">
        <f t="shared" si="130"/>
        <v/>
      </c>
      <c r="AI154" s="400"/>
    </row>
    <row r="155" spans="7:35" ht="20.149999999999999" customHeight="1" thickBot="1" x14ac:dyDescent="0.4">
      <c r="G155" s="397"/>
      <c r="H155" s="413"/>
      <c r="I155" s="413"/>
      <c r="J155" s="413"/>
      <c r="K155" s="413"/>
      <c r="L155" s="414"/>
      <c r="M155" s="414"/>
      <c r="N155" s="414"/>
      <c r="O155" s="414"/>
      <c r="P155" s="414"/>
      <c r="Q155" s="414"/>
      <c r="R155" s="414"/>
      <c r="S155" s="414"/>
      <c r="T155" s="398"/>
      <c r="U155" s="398"/>
      <c r="V155" s="398"/>
      <c r="W155" s="398"/>
      <c r="X155" s="398"/>
      <c r="Y155" s="398"/>
      <c r="Z155" s="398"/>
      <c r="AA155" s="398"/>
      <c r="AB155" s="398"/>
      <c r="AC155" s="398"/>
      <c r="AD155" s="398"/>
      <c r="AE155" s="398"/>
      <c r="AF155" s="398"/>
      <c r="AG155" s="398"/>
      <c r="AH155" s="398"/>
      <c r="AI155" s="399"/>
    </row>
    <row r="156" spans="7:35" ht="20.149999999999999" customHeight="1" x14ac:dyDescent="0.35">
      <c r="K156" s="3"/>
      <c r="AI156" s="3"/>
    </row>
    <row r="157" spans="7:35" ht="20.149999999999999" customHeight="1" x14ac:dyDescent="0.35"/>
    <row r="158" spans="7:35" ht="20.149999999999999" customHeight="1" thickBot="1" x14ac:dyDescent="0.4">
      <c r="H158" s="19" t="s">
        <v>93</v>
      </c>
    </row>
    <row r="159" spans="7:35" ht="20.149999999999999" customHeight="1" thickBot="1" x14ac:dyDescent="0.4">
      <c r="G159" s="395"/>
      <c r="H159" s="393"/>
      <c r="I159" s="393"/>
      <c r="J159" s="393"/>
      <c r="K159" s="401"/>
      <c r="L159" s="393"/>
      <c r="M159" s="393"/>
      <c r="N159" s="393"/>
      <c r="O159" s="393"/>
      <c r="P159" s="419"/>
      <c r="Q159" s="393"/>
      <c r="R159" s="393"/>
      <c r="S159" s="393"/>
      <c r="T159" s="393"/>
      <c r="U159" s="393"/>
      <c r="V159" s="393"/>
      <c r="W159" s="393"/>
      <c r="X159" s="393"/>
      <c r="Y159" s="393"/>
      <c r="Z159" s="393"/>
      <c r="AA159" s="393"/>
      <c r="AB159" s="393"/>
      <c r="AC159" s="393"/>
      <c r="AD159" s="393"/>
      <c r="AE159" s="393"/>
      <c r="AF159" s="393"/>
      <c r="AG159" s="393"/>
      <c r="AH159" s="393"/>
      <c r="AI159" s="394"/>
    </row>
    <row r="160" spans="7:35" ht="20.149999999999999" customHeight="1" x14ac:dyDescent="0.35">
      <c r="G160" s="396"/>
      <c r="H160" s="476"/>
      <c r="I160" s="477"/>
      <c r="J160" s="478"/>
      <c r="K160" s="133" t="s">
        <v>9</v>
      </c>
      <c r="L160" s="539" t="s">
        <v>174</v>
      </c>
      <c r="M160" s="540"/>
      <c r="N160" s="540"/>
      <c r="O160" s="540"/>
      <c r="P160" s="540"/>
      <c r="Q160" s="540"/>
      <c r="R160" s="540"/>
      <c r="S160" s="540"/>
      <c r="T160" s="540"/>
      <c r="U160" s="540"/>
      <c r="V160" s="540"/>
      <c r="W160" s="540"/>
      <c r="X160" s="540"/>
      <c r="Y160" s="540"/>
      <c r="Z160" s="540"/>
      <c r="AA160" s="540"/>
      <c r="AB160" s="540"/>
      <c r="AC160" s="540"/>
      <c r="AD160" s="540"/>
      <c r="AE160" s="540"/>
      <c r="AF160" s="540"/>
      <c r="AG160" s="541"/>
      <c r="AH160" s="537" t="s">
        <v>145</v>
      </c>
      <c r="AI160" s="400"/>
    </row>
    <row r="161" spans="7:35" ht="20.149999999999999" customHeight="1" thickBot="1" x14ac:dyDescent="0.4">
      <c r="G161" s="396"/>
      <c r="H161" s="479"/>
      <c r="I161" s="480"/>
      <c r="J161" s="481"/>
      <c r="K161" s="134"/>
      <c r="L161" s="250" t="s">
        <v>146</v>
      </c>
      <c r="M161" s="247" t="s">
        <v>147</v>
      </c>
      <c r="N161" s="248" t="s">
        <v>148</v>
      </c>
      <c r="O161" s="318" t="s">
        <v>149</v>
      </c>
      <c r="P161" s="318" t="s">
        <v>150</v>
      </c>
      <c r="Q161" s="267" t="s">
        <v>151</v>
      </c>
      <c r="R161" s="319" t="s">
        <v>152</v>
      </c>
      <c r="S161" s="247" t="s">
        <v>153</v>
      </c>
      <c r="T161" s="320" t="s">
        <v>154</v>
      </c>
      <c r="U161" s="320" t="s">
        <v>155</v>
      </c>
      <c r="V161" s="320" t="s">
        <v>156</v>
      </c>
      <c r="W161" s="320" t="s">
        <v>157</v>
      </c>
      <c r="X161" s="320" t="s">
        <v>158</v>
      </c>
      <c r="Y161" s="248" t="s">
        <v>159</v>
      </c>
      <c r="Z161" s="267" t="s">
        <v>160</v>
      </c>
      <c r="AA161" s="248" t="s">
        <v>161</v>
      </c>
      <c r="AB161" s="267" t="s">
        <v>162</v>
      </c>
      <c r="AC161" s="318" t="s">
        <v>163</v>
      </c>
      <c r="AD161" s="267" t="s">
        <v>164</v>
      </c>
      <c r="AE161" s="267" t="s">
        <v>165</v>
      </c>
      <c r="AF161" s="318" t="s">
        <v>166</v>
      </c>
      <c r="AG161" s="318" t="s">
        <v>167</v>
      </c>
      <c r="AH161" s="544"/>
      <c r="AI161" s="400"/>
    </row>
    <row r="162" spans="7:35" ht="20.149999999999999" customHeight="1" x14ac:dyDescent="0.35">
      <c r="G162" s="396"/>
      <c r="H162" s="479"/>
      <c r="I162" s="480"/>
      <c r="J162" s="481"/>
      <c r="K162" s="135" t="s">
        <v>13</v>
      </c>
      <c r="L162" s="20" t="str">
        <f>IF(COUNTIF($I$124:$I$153,"Area i")&lt;1,"",AVERAGEIF($I$124:$I$153,"Area i",L$124:L$153))</f>
        <v/>
      </c>
      <c r="M162" s="21" t="str">
        <f t="shared" ref="M162:AH162" si="131">IF(COUNTIF($I$124:$I$153,"Area i")&lt;1,"",AVERAGEIF($I$124:$I$153,"Area i",M$124:M$153))</f>
        <v/>
      </c>
      <c r="N162" s="21" t="str">
        <f t="shared" si="131"/>
        <v/>
      </c>
      <c r="O162" s="21" t="str">
        <f t="shared" si="131"/>
        <v/>
      </c>
      <c r="P162" s="21" t="str">
        <f t="shared" si="131"/>
        <v/>
      </c>
      <c r="Q162" s="21" t="str">
        <f t="shared" si="131"/>
        <v/>
      </c>
      <c r="R162" s="21" t="str">
        <f t="shared" si="131"/>
        <v/>
      </c>
      <c r="S162" s="21" t="str">
        <f t="shared" si="131"/>
        <v/>
      </c>
      <c r="T162" s="21" t="str">
        <f t="shared" si="131"/>
        <v/>
      </c>
      <c r="U162" s="21" t="str">
        <f t="shared" si="131"/>
        <v/>
      </c>
      <c r="V162" s="21" t="str">
        <f t="shared" si="131"/>
        <v/>
      </c>
      <c r="W162" s="21" t="str">
        <f t="shared" si="131"/>
        <v/>
      </c>
      <c r="X162" s="21" t="str">
        <f t="shared" si="131"/>
        <v/>
      </c>
      <c r="Y162" s="21" t="str">
        <f t="shared" si="131"/>
        <v/>
      </c>
      <c r="Z162" s="21" t="str">
        <f t="shared" si="131"/>
        <v/>
      </c>
      <c r="AA162" s="21" t="str">
        <f t="shared" si="131"/>
        <v/>
      </c>
      <c r="AB162" s="21" t="str">
        <f t="shared" si="131"/>
        <v/>
      </c>
      <c r="AC162" s="21" t="str">
        <f t="shared" si="131"/>
        <v/>
      </c>
      <c r="AD162" s="21" t="str">
        <f t="shared" si="131"/>
        <v/>
      </c>
      <c r="AE162" s="21" t="str">
        <f t="shared" si="131"/>
        <v/>
      </c>
      <c r="AF162" s="21" t="str">
        <f t="shared" si="131"/>
        <v/>
      </c>
      <c r="AG162" s="21" t="str">
        <f t="shared" si="131"/>
        <v/>
      </c>
      <c r="AH162" s="225" t="str">
        <f t="shared" si="131"/>
        <v/>
      </c>
      <c r="AI162" s="400"/>
    </row>
    <row r="163" spans="7:35" ht="20.149999999999999" customHeight="1" x14ac:dyDescent="0.35">
      <c r="G163" s="396"/>
      <c r="H163" s="479"/>
      <c r="I163" s="480"/>
      <c r="J163" s="481"/>
      <c r="K163" s="136" t="s">
        <v>14</v>
      </c>
      <c r="L163" s="23" t="str">
        <f>IF(COUNTIF($I$124:$I$153,"Area ii")&lt;1,"",AVERAGEIF($I$124:$I$153,"Area ii",L$124:L$153))</f>
        <v/>
      </c>
      <c r="M163" s="24" t="str">
        <f t="shared" ref="M163:AH163" si="132">IF(COUNTIF($I$124:$I$153,"Area ii")&lt;1,"",AVERAGEIF($I$124:$I$153,"Area ii",M$124:M$153))</f>
        <v/>
      </c>
      <c r="N163" s="24" t="str">
        <f t="shared" si="132"/>
        <v/>
      </c>
      <c r="O163" s="24" t="str">
        <f t="shared" si="132"/>
        <v/>
      </c>
      <c r="P163" s="24" t="str">
        <f t="shared" si="132"/>
        <v/>
      </c>
      <c r="Q163" s="24" t="str">
        <f t="shared" si="132"/>
        <v/>
      </c>
      <c r="R163" s="24" t="str">
        <f t="shared" si="132"/>
        <v/>
      </c>
      <c r="S163" s="24" t="str">
        <f t="shared" si="132"/>
        <v/>
      </c>
      <c r="T163" s="24" t="str">
        <f t="shared" si="132"/>
        <v/>
      </c>
      <c r="U163" s="24" t="str">
        <f t="shared" si="132"/>
        <v/>
      </c>
      <c r="V163" s="24" t="str">
        <f t="shared" si="132"/>
        <v/>
      </c>
      <c r="W163" s="24" t="str">
        <f t="shared" si="132"/>
        <v/>
      </c>
      <c r="X163" s="24" t="str">
        <f t="shared" si="132"/>
        <v/>
      </c>
      <c r="Y163" s="24" t="str">
        <f t="shared" si="132"/>
        <v/>
      </c>
      <c r="Z163" s="24" t="str">
        <f t="shared" si="132"/>
        <v/>
      </c>
      <c r="AA163" s="24" t="str">
        <f t="shared" si="132"/>
        <v/>
      </c>
      <c r="AB163" s="24" t="str">
        <f t="shared" si="132"/>
        <v/>
      </c>
      <c r="AC163" s="24" t="str">
        <f t="shared" si="132"/>
        <v/>
      </c>
      <c r="AD163" s="24" t="str">
        <f t="shared" si="132"/>
        <v/>
      </c>
      <c r="AE163" s="24" t="str">
        <f t="shared" si="132"/>
        <v/>
      </c>
      <c r="AF163" s="24" t="str">
        <f t="shared" si="132"/>
        <v/>
      </c>
      <c r="AG163" s="24" t="str">
        <f t="shared" si="132"/>
        <v/>
      </c>
      <c r="AH163" s="226" t="str">
        <f t="shared" si="132"/>
        <v/>
      </c>
      <c r="AI163" s="400"/>
    </row>
    <row r="164" spans="7:35" ht="20.149999999999999" customHeight="1" x14ac:dyDescent="0.35">
      <c r="G164" s="396"/>
      <c r="H164" s="479"/>
      <c r="I164" s="480"/>
      <c r="J164" s="481"/>
      <c r="K164" s="136" t="s">
        <v>15</v>
      </c>
      <c r="L164" s="23" t="str">
        <f>IF(COUNTIF($I$124:$I$153,"Area iii")&lt;1,"",AVERAGEIF($I$124:$I$153,"Area iii",L$124:L$153))</f>
        <v/>
      </c>
      <c r="M164" s="24" t="str">
        <f t="shared" ref="M164:AH164" si="133">IF(COUNTIF($I$124:$I$153,"Area iii")&lt;1,"",AVERAGEIF($I$124:$I$153,"Area iii",M$124:M$153))</f>
        <v/>
      </c>
      <c r="N164" s="24" t="str">
        <f t="shared" si="133"/>
        <v/>
      </c>
      <c r="O164" s="24" t="str">
        <f t="shared" si="133"/>
        <v/>
      </c>
      <c r="P164" s="24" t="str">
        <f t="shared" si="133"/>
        <v/>
      </c>
      <c r="Q164" s="24" t="str">
        <f t="shared" si="133"/>
        <v/>
      </c>
      <c r="R164" s="24" t="str">
        <f t="shared" si="133"/>
        <v/>
      </c>
      <c r="S164" s="24" t="str">
        <f t="shared" si="133"/>
        <v/>
      </c>
      <c r="T164" s="24" t="str">
        <f t="shared" si="133"/>
        <v/>
      </c>
      <c r="U164" s="24" t="str">
        <f t="shared" si="133"/>
        <v/>
      </c>
      <c r="V164" s="24" t="str">
        <f t="shared" si="133"/>
        <v/>
      </c>
      <c r="W164" s="24" t="str">
        <f t="shared" si="133"/>
        <v/>
      </c>
      <c r="X164" s="24" t="str">
        <f t="shared" si="133"/>
        <v/>
      </c>
      <c r="Y164" s="24" t="str">
        <f t="shared" si="133"/>
        <v/>
      </c>
      <c r="Z164" s="24" t="str">
        <f t="shared" si="133"/>
        <v/>
      </c>
      <c r="AA164" s="24" t="str">
        <f t="shared" si="133"/>
        <v/>
      </c>
      <c r="AB164" s="24" t="str">
        <f t="shared" si="133"/>
        <v/>
      </c>
      <c r="AC164" s="24" t="str">
        <f t="shared" si="133"/>
        <v/>
      </c>
      <c r="AD164" s="24" t="str">
        <f t="shared" si="133"/>
        <v/>
      </c>
      <c r="AE164" s="24" t="str">
        <f t="shared" si="133"/>
        <v/>
      </c>
      <c r="AF164" s="24" t="str">
        <f t="shared" si="133"/>
        <v/>
      </c>
      <c r="AG164" s="24" t="str">
        <f t="shared" si="133"/>
        <v/>
      </c>
      <c r="AH164" s="226" t="str">
        <f t="shared" si="133"/>
        <v/>
      </c>
      <c r="AI164" s="400"/>
    </row>
    <row r="165" spans="7:35" ht="20.149999999999999" customHeight="1" x14ac:dyDescent="0.35">
      <c r="G165" s="396"/>
      <c r="H165" s="479"/>
      <c r="I165" s="480"/>
      <c r="J165" s="481"/>
      <c r="K165" s="136" t="s">
        <v>16</v>
      </c>
      <c r="L165" s="23" t="str">
        <f>IF(COUNTIF($I$124:$I$153,"Area iv")&lt;1,"",AVERAGEIF($I$124:$I$153,"Area iv",L$124:L$153))</f>
        <v/>
      </c>
      <c r="M165" s="24" t="str">
        <f t="shared" ref="M165:AH165" si="134">IF(COUNTIF($I$124:$I$153,"Area iv")&lt;1,"",AVERAGEIF($I$124:$I$153,"Area iv",M$124:M$153))</f>
        <v/>
      </c>
      <c r="N165" s="24" t="str">
        <f t="shared" si="134"/>
        <v/>
      </c>
      <c r="O165" s="24" t="str">
        <f t="shared" si="134"/>
        <v/>
      </c>
      <c r="P165" s="24" t="str">
        <f t="shared" si="134"/>
        <v/>
      </c>
      <c r="Q165" s="24" t="str">
        <f t="shared" si="134"/>
        <v/>
      </c>
      <c r="R165" s="24" t="str">
        <f t="shared" si="134"/>
        <v/>
      </c>
      <c r="S165" s="24" t="str">
        <f t="shared" si="134"/>
        <v/>
      </c>
      <c r="T165" s="24" t="str">
        <f t="shared" si="134"/>
        <v/>
      </c>
      <c r="U165" s="24" t="str">
        <f t="shared" si="134"/>
        <v/>
      </c>
      <c r="V165" s="24" t="str">
        <f t="shared" si="134"/>
        <v/>
      </c>
      <c r="W165" s="24" t="str">
        <f t="shared" si="134"/>
        <v/>
      </c>
      <c r="X165" s="24" t="str">
        <f t="shared" si="134"/>
        <v/>
      </c>
      <c r="Y165" s="24" t="str">
        <f t="shared" si="134"/>
        <v/>
      </c>
      <c r="Z165" s="24" t="str">
        <f t="shared" si="134"/>
        <v/>
      </c>
      <c r="AA165" s="24" t="str">
        <f t="shared" si="134"/>
        <v/>
      </c>
      <c r="AB165" s="24" t="str">
        <f t="shared" si="134"/>
        <v/>
      </c>
      <c r="AC165" s="24" t="str">
        <f t="shared" si="134"/>
        <v/>
      </c>
      <c r="AD165" s="24" t="str">
        <f t="shared" si="134"/>
        <v/>
      </c>
      <c r="AE165" s="24" t="str">
        <f t="shared" si="134"/>
        <v/>
      </c>
      <c r="AF165" s="24" t="str">
        <f t="shared" si="134"/>
        <v/>
      </c>
      <c r="AG165" s="24" t="str">
        <f t="shared" si="134"/>
        <v/>
      </c>
      <c r="AH165" s="226" t="str">
        <f t="shared" si="134"/>
        <v/>
      </c>
      <c r="AI165" s="400"/>
    </row>
    <row r="166" spans="7:35" ht="20.149999999999999" customHeight="1" x14ac:dyDescent="0.35">
      <c r="G166" s="396"/>
      <c r="H166" s="479"/>
      <c r="I166" s="480"/>
      <c r="J166" s="481"/>
      <c r="K166" s="136" t="s">
        <v>17</v>
      </c>
      <c r="L166" s="23" t="str">
        <f>IF(COUNTIF($I$124:$I$153,"Area v")&lt;1,"",AVERAGEIF($I$124:$I$153,"Area v",L$124:L$153))</f>
        <v/>
      </c>
      <c r="M166" s="24" t="str">
        <f t="shared" ref="M166:AH166" si="135">IF(COUNTIF($I$124:$I$153,"Area v")&lt;1,"",AVERAGEIF($I$124:$I$153,"Area v",M$124:M$153))</f>
        <v/>
      </c>
      <c r="N166" s="24" t="str">
        <f t="shared" si="135"/>
        <v/>
      </c>
      <c r="O166" s="24" t="str">
        <f t="shared" si="135"/>
        <v/>
      </c>
      <c r="P166" s="24" t="str">
        <f t="shared" si="135"/>
        <v/>
      </c>
      <c r="Q166" s="24" t="str">
        <f t="shared" si="135"/>
        <v/>
      </c>
      <c r="R166" s="24" t="str">
        <f t="shared" si="135"/>
        <v/>
      </c>
      <c r="S166" s="24" t="str">
        <f t="shared" si="135"/>
        <v/>
      </c>
      <c r="T166" s="24" t="str">
        <f t="shared" si="135"/>
        <v/>
      </c>
      <c r="U166" s="24" t="str">
        <f t="shared" si="135"/>
        <v/>
      </c>
      <c r="V166" s="24" t="str">
        <f t="shared" si="135"/>
        <v/>
      </c>
      <c r="W166" s="24" t="str">
        <f t="shared" si="135"/>
        <v/>
      </c>
      <c r="X166" s="24" t="str">
        <f t="shared" si="135"/>
        <v/>
      </c>
      <c r="Y166" s="24" t="str">
        <f t="shared" si="135"/>
        <v/>
      </c>
      <c r="Z166" s="24" t="str">
        <f t="shared" si="135"/>
        <v/>
      </c>
      <c r="AA166" s="24" t="str">
        <f t="shared" si="135"/>
        <v/>
      </c>
      <c r="AB166" s="24" t="str">
        <f t="shared" si="135"/>
        <v/>
      </c>
      <c r="AC166" s="24" t="str">
        <f t="shared" si="135"/>
        <v/>
      </c>
      <c r="AD166" s="24" t="str">
        <f t="shared" si="135"/>
        <v/>
      </c>
      <c r="AE166" s="24" t="str">
        <f t="shared" si="135"/>
        <v/>
      </c>
      <c r="AF166" s="24" t="str">
        <f t="shared" si="135"/>
        <v/>
      </c>
      <c r="AG166" s="24" t="str">
        <f t="shared" si="135"/>
        <v/>
      </c>
      <c r="AH166" s="226" t="str">
        <f t="shared" si="135"/>
        <v/>
      </c>
      <c r="AI166" s="400"/>
    </row>
    <row r="167" spans="7:35" ht="20.149999999999999" customHeight="1" thickBot="1" x14ac:dyDescent="0.4">
      <c r="G167" s="396"/>
      <c r="H167" s="482"/>
      <c r="I167" s="483"/>
      <c r="J167" s="484"/>
      <c r="K167" s="137" t="s">
        <v>18</v>
      </c>
      <c r="L167" s="28" t="str">
        <f>IF(COUNTIF($I$124:$I$153,"Area vi")&lt;1,"",AVERAGEIF($I$124:$I$153,"Area vi",L$124:L$153))</f>
        <v/>
      </c>
      <c r="M167" s="29" t="str">
        <f t="shared" ref="M167:AH167" si="136">IF(COUNTIF($I$124:$I$153,"Area vi")&lt;1,"",AVERAGEIF($I$124:$I$153,"Area vi",M$124:M$153))</f>
        <v/>
      </c>
      <c r="N167" s="29" t="str">
        <f t="shared" si="136"/>
        <v/>
      </c>
      <c r="O167" s="29" t="str">
        <f t="shared" si="136"/>
        <v/>
      </c>
      <c r="P167" s="29" t="str">
        <f t="shared" si="136"/>
        <v/>
      </c>
      <c r="Q167" s="29" t="str">
        <f t="shared" si="136"/>
        <v/>
      </c>
      <c r="R167" s="29" t="str">
        <f t="shared" si="136"/>
        <v/>
      </c>
      <c r="S167" s="29" t="str">
        <f t="shared" si="136"/>
        <v/>
      </c>
      <c r="T167" s="29" t="str">
        <f t="shared" si="136"/>
        <v/>
      </c>
      <c r="U167" s="29" t="str">
        <f t="shared" si="136"/>
        <v/>
      </c>
      <c r="V167" s="29" t="str">
        <f t="shared" si="136"/>
        <v/>
      </c>
      <c r="W167" s="29" t="str">
        <f t="shared" si="136"/>
        <v/>
      </c>
      <c r="X167" s="29" t="str">
        <f t="shared" si="136"/>
        <v/>
      </c>
      <c r="Y167" s="29" t="str">
        <f t="shared" si="136"/>
        <v/>
      </c>
      <c r="Z167" s="29" t="str">
        <f t="shared" si="136"/>
        <v/>
      </c>
      <c r="AA167" s="29" t="str">
        <f t="shared" si="136"/>
        <v/>
      </c>
      <c r="AB167" s="29" t="str">
        <f t="shared" si="136"/>
        <v/>
      </c>
      <c r="AC167" s="29" t="str">
        <f t="shared" si="136"/>
        <v/>
      </c>
      <c r="AD167" s="29" t="str">
        <f t="shared" si="136"/>
        <v/>
      </c>
      <c r="AE167" s="29" t="str">
        <f t="shared" si="136"/>
        <v/>
      </c>
      <c r="AF167" s="29" t="str">
        <f t="shared" si="136"/>
        <v/>
      </c>
      <c r="AG167" s="29" t="str">
        <f t="shared" si="136"/>
        <v/>
      </c>
      <c r="AH167" s="227" t="str">
        <f t="shared" si="136"/>
        <v/>
      </c>
      <c r="AI167" s="400"/>
    </row>
    <row r="168" spans="7:35" ht="20.149999999999999" customHeight="1" thickBot="1" x14ac:dyDescent="0.4">
      <c r="G168" s="396"/>
      <c r="H168" s="13"/>
      <c r="I168" s="14"/>
      <c r="J168" s="14"/>
      <c r="K168" s="132" t="s">
        <v>142</v>
      </c>
      <c r="L168" s="321" t="str">
        <f t="shared" ref="L168:AH168" si="137">IF(COUNT(L162:L167)&lt;1,"", AVERAGE(L162:L167))</f>
        <v/>
      </c>
      <c r="M168" s="322" t="str">
        <f t="shared" si="137"/>
        <v/>
      </c>
      <c r="N168" s="322" t="str">
        <f t="shared" si="137"/>
        <v/>
      </c>
      <c r="O168" s="322" t="str">
        <f t="shared" si="137"/>
        <v/>
      </c>
      <c r="P168" s="323" t="str">
        <f t="shared" si="137"/>
        <v/>
      </c>
      <c r="Q168" s="322" t="str">
        <f t="shared" si="137"/>
        <v/>
      </c>
      <c r="R168" s="322" t="str">
        <f t="shared" si="137"/>
        <v/>
      </c>
      <c r="S168" s="324" t="str">
        <f t="shared" si="137"/>
        <v/>
      </c>
      <c r="T168" s="321" t="str">
        <f t="shared" si="137"/>
        <v/>
      </c>
      <c r="U168" s="322" t="str">
        <f t="shared" si="137"/>
        <v/>
      </c>
      <c r="V168" s="322" t="str">
        <f t="shared" si="137"/>
        <v/>
      </c>
      <c r="W168" s="322" t="str">
        <f t="shared" si="137"/>
        <v/>
      </c>
      <c r="X168" s="325" t="str">
        <f t="shared" si="137"/>
        <v/>
      </c>
      <c r="Y168" s="322" t="str">
        <f t="shared" si="137"/>
        <v/>
      </c>
      <c r="Z168" s="322" t="str">
        <f t="shared" si="137"/>
        <v/>
      </c>
      <c r="AA168" s="322" t="str">
        <f t="shared" si="137"/>
        <v/>
      </c>
      <c r="AB168" s="322" t="str">
        <f t="shared" si="137"/>
        <v/>
      </c>
      <c r="AC168" s="322" t="str">
        <f t="shared" si="137"/>
        <v/>
      </c>
      <c r="AD168" s="322" t="str">
        <f t="shared" si="137"/>
        <v/>
      </c>
      <c r="AE168" s="322" t="str">
        <f t="shared" si="137"/>
        <v/>
      </c>
      <c r="AF168" s="322" t="str">
        <f t="shared" si="137"/>
        <v/>
      </c>
      <c r="AG168" s="322" t="str">
        <f t="shared" si="137"/>
        <v/>
      </c>
      <c r="AH168" s="322" t="str">
        <f t="shared" si="137"/>
        <v/>
      </c>
      <c r="AI168" s="400"/>
    </row>
    <row r="169" spans="7:35" ht="20.149999999999999" customHeight="1" thickBot="1" x14ac:dyDescent="0.4">
      <c r="G169" s="397"/>
      <c r="H169" s="413"/>
      <c r="I169" s="413"/>
      <c r="J169" s="413"/>
      <c r="K169" s="427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  <c r="AA169" s="414"/>
      <c r="AB169" s="414"/>
      <c r="AC169" s="414"/>
      <c r="AD169" s="414"/>
      <c r="AE169" s="414"/>
      <c r="AF169" s="414"/>
      <c r="AG169" s="414"/>
      <c r="AH169" s="414"/>
      <c r="AI169" s="399"/>
    </row>
    <row r="170" spans="7:35" ht="20.149999999999999" customHeight="1" x14ac:dyDescent="0.35">
      <c r="AI170" s="3"/>
    </row>
    <row r="171" spans="7:35" ht="20.149999999999999" customHeight="1" x14ac:dyDescent="0.35">
      <c r="P171" s="102" t="s">
        <v>135</v>
      </c>
      <c r="AC171" s="3" t="s">
        <v>135</v>
      </c>
      <c r="AI171" s="3"/>
    </row>
    <row r="172" spans="7:35" ht="20.149999999999999" customHeight="1" thickBot="1" x14ac:dyDescent="0.4">
      <c r="H172" s="19" t="s">
        <v>143</v>
      </c>
      <c r="AI172" s="3"/>
    </row>
    <row r="173" spans="7:35" ht="20.149999999999999" customHeight="1" thickBot="1" x14ac:dyDescent="0.4">
      <c r="G173" s="395"/>
      <c r="H173" s="393"/>
      <c r="I173" s="393"/>
      <c r="J173" s="393"/>
      <c r="K173" s="401"/>
      <c r="L173" s="393"/>
      <c r="M173" s="393"/>
      <c r="N173" s="393"/>
      <c r="O173" s="393"/>
      <c r="P173" s="419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4"/>
    </row>
    <row r="174" spans="7:35" ht="20.149999999999999" customHeight="1" x14ac:dyDescent="0.35">
      <c r="G174" s="396"/>
      <c r="H174" s="476"/>
      <c r="I174" s="124"/>
      <c r="J174" s="478"/>
      <c r="K174" s="542" t="s">
        <v>9</v>
      </c>
      <c r="L174" s="539" t="s">
        <v>174</v>
      </c>
      <c r="M174" s="540"/>
      <c r="N174" s="540"/>
      <c r="O174" s="540"/>
      <c r="P174" s="540"/>
      <c r="Q174" s="540"/>
      <c r="R174" s="540"/>
      <c r="S174" s="540"/>
      <c r="T174" s="540"/>
      <c r="U174" s="540"/>
      <c r="V174" s="540"/>
      <c r="W174" s="540"/>
      <c r="X174" s="540"/>
      <c r="Y174" s="540"/>
      <c r="Z174" s="540"/>
      <c r="AA174" s="540"/>
      <c r="AB174" s="540"/>
      <c r="AC174" s="540"/>
      <c r="AD174" s="540"/>
      <c r="AE174" s="540"/>
      <c r="AF174" s="540"/>
      <c r="AG174" s="541"/>
      <c r="AH174" s="537" t="s">
        <v>145</v>
      </c>
      <c r="AI174" s="400"/>
    </row>
    <row r="175" spans="7:35" ht="20.149999999999999" customHeight="1" thickBot="1" x14ac:dyDescent="0.4">
      <c r="G175" s="396"/>
      <c r="H175" s="479"/>
      <c r="J175" s="481"/>
      <c r="K175" s="543"/>
      <c r="L175" s="9" t="s">
        <v>146</v>
      </c>
      <c r="M175" s="10" t="s">
        <v>147</v>
      </c>
      <c r="N175" s="235" t="s">
        <v>148</v>
      </c>
      <c r="O175" s="236" t="s">
        <v>149</v>
      </c>
      <c r="P175" s="236" t="s">
        <v>150</v>
      </c>
      <c r="Q175" s="17" t="s">
        <v>151</v>
      </c>
      <c r="R175" s="237" t="s">
        <v>152</v>
      </c>
      <c r="S175" s="10" t="s">
        <v>153</v>
      </c>
      <c r="T175" s="238" t="s">
        <v>154</v>
      </c>
      <c r="U175" s="238" t="s">
        <v>155</v>
      </c>
      <c r="V175" s="238" t="s">
        <v>156</v>
      </c>
      <c r="W175" s="238" t="s">
        <v>157</v>
      </c>
      <c r="X175" s="238" t="s">
        <v>158</v>
      </c>
      <c r="Y175" s="235" t="s">
        <v>159</v>
      </c>
      <c r="Z175" s="17" t="s">
        <v>160</v>
      </c>
      <c r="AA175" s="235" t="s">
        <v>161</v>
      </c>
      <c r="AB175" s="17" t="s">
        <v>162</v>
      </c>
      <c r="AC175" s="236" t="s">
        <v>163</v>
      </c>
      <c r="AD175" s="17" t="s">
        <v>164</v>
      </c>
      <c r="AE175" s="17" t="s">
        <v>165</v>
      </c>
      <c r="AF175" s="236" t="s">
        <v>166</v>
      </c>
      <c r="AG175" s="236" t="s">
        <v>167</v>
      </c>
      <c r="AH175" s="538"/>
      <c r="AI175" s="400"/>
    </row>
    <row r="176" spans="7:35" ht="20.149999999999999" customHeight="1" x14ac:dyDescent="0.35">
      <c r="G176" s="396"/>
      <c r="H176" s="118"/>
      <c r="I176" s="119"/>
      <c r="J176" s="125"/>
      <c r="K176" s="129" t="str">
        <f t="shared" ref="K176:K181" si="138">K162</f>
        <v>Area i</v>
      </c>
      <c r="L176" s="20" t="str">
        <f>IF(L162="","",L162*'PR details'!$G4)</f>
        <v/>
      </c>
      <c r="M176" s="21" t="str">
        <f>IF(M162="","",M162*'PR details'!$G4)</f>
        <v/>
      </c>
      <c r="N176" s="21" t="str">
        <f>IF(N162="","",N162*'PR details'!$G4)</f>
        <v/>
      </c>
      <c r="O176" s="21" t="str">
        <f>IF(O162="","",O162*'PR details'!$G4)</f>
        <v/>
      </c>
      <c r="P176" s="21" t="str">
        <f>IF(P162="","",P162*'PR details'!$G4)</f>
        <v/>
      </c>
      <c r="Q176" s="21" t="str">
        <f>IF(Q162="","",Q162*'PR details'!$G4)</f>
        <v/>
      </c>
      <c r="R176" s="21" t="str">
        <f>IF(R162="","",R162*'PR details'!$G4)</f>
        <v/>
      </c>
      <c r="S176" s="225" t="str">
        <f>IF(S162="","",S162*'PR details'!$G4)</f>
        <v/>
      </c>
      <c r="T176" s="20" t="str">
        <f>IF(T162="","",T162*'PR details'!$G4)</f>
        <v/>
      </c>
      <c r="U176" s="21" t="str">
        <f>IF(U162="","",U162*'PR details'!$G4)</f>
        <v/>
      </c>
      <c r="V176" s="21" t="str">
        <f>IF(V162="","",V162*'PR details'!$G4)</f>
        <v/>
      </c>
      <c r="W176" s="21" t="str">
        <f>IF(W162="","",W162*'PR details'!$G4)</f>
        <v/>
      </c>
      <c r="X176" s="21" t="str">
        <f>IF(X162="","",X162*'PR details'!$G4)</f>
        <v/>
      </c>
      <c r="Y176" s="21" t="str">
        <f>IF(Y162="","",Y162*'PR details'!$G4)</f>
        <v/>
      </c>
      <c r="Z176" s="21" t="str">
        <f>IF(Z162="","",Z162*'PR details'!$G4)</f>
        <v/>
      </c>
      <c r="AA176" s="21" t="str">
        <f>IF(AA162="","",AA162*'PR details'!$G4)</f>
        <v/>
      </c>
      <c r="AB176" s="21" t="str">
        <f>IF(AB162="","",AB162*'PR details'!$G4)</f>
        <v/>
      </c>
      <c r="AC176" s="21" t="str">
        <f>IF(AC162="","",AC162*'PR details'!$G4)</f>
        <v/>
      </c>
      <c r="AD176" s="21" t="str">
        <f>IF(AD162="","",AD162*'PR details'!$G4)</f>
        <v/>
      </c>
      <c r="AE176" s="21" t="str">
        <f>IF(AE162="","",AE162*'PR details'!$G4)</f>
        <v/>
      </c>
      <c r="AF176" s="21" t="str">
        <f>IF(AF162="","",AF162*'PR details'!$G4)</f>
        <v/>
      </c>
      <c r="AG176" s="21" t="str">
        <f>IF(AG162="","",AG162*'PR details'!$G4)</f>
        <v/>
      </c>
      <c r="AH176" s="21" t="str">
        <f>IF(AH162="","",AH162*'PR details'!$G4)</f>
        <v/>
      </c>
      <c r="AI176" s="400"/>
    </row>
    <row r="177" spans="7:35" ht="20.149999999999999" customHeight="1" x14ac:dyDescent="0.35">
      <c r="G177" s="396"/>
      <c r="H177" s="118"/>
      <c r="I177" s="119"/>
      <c r="J177" s="125"/>
      <c r="K177" s="130" t="str">
        <f t="shared" si="138"/>
        <v>Area ii</v>
      </c>
      <c r="L177" s="23" t="str">
        <f>IF(L163="","",L163*'PR details'!$G5)</f>
        <v/>
      </c>
      <c r="M177" s="24" t="str">
        <f>IF(M163="","",M163*'PR details'!$G5)</f>
        <v/>
      </c>
      <c r="N177" s="24" t="str">
        <f>IF(N163="","",N163*'PR details'!$G5)</f>
        <v/>
      </c>
      <c r="O177" s="24" t="str">
        <f>IF(O163="","",O163*'PR details'!$G5)</f>
        <v/>
      </c>
      <c r="P177" s="24" t="str">
        <f>IF(P163="","",P163*'PR details'!$G5)</f>
        <v/>
      </c>
      <c r="Q177" s="24" t="str">
        <f>IF(Q163="","",Q163*'PR details'!$G5)</f>
        <v/>
      </c>
      <c r="R177" s="24" t="str">
        <f>IF(R163="","",R163*'PR details'!$G5)</f>
        <v/>
      </c>
      <c r="S177" s="226" t="str">
        <f>IF(S163="","",S163*'PR details'!$G5)</f>
        <v/>
      </c>
      <c r="T177" s="23" t="str">
        <f>IF(T163="","",T163*'PR details'!$G5)</f>
        <v/>
      </c>
      <c r="U177" s="24" t="str">
        <f>IF(U163="","",U163*'PR details'!$G5)</f>
        <v/>
      </c>
      <c r="V177" s="24" t="str">
        <f>IF(V163="","",V163*'PR details'!$G5)</f>
        <v/>
      </c>
      <c r="W177" s="24" t="str">
        <f>IF(W163="","",W163*'PR details'!$G5)</f>
        <v/>
      </c>
      <c r="X177" s="24" t="str">
        <f>IF(X163="","",X163*'PR details'!$G5)</f>
        <v/>
      </c>
      <c r="Y177" s="24" t="str">
        <f>IF(Y163="","",Y163*'PR details'!$G5)</f>
        <v/>
      </c>
      <c r="Z177" s="24" t="str">
        <f>IF(Z163="","",Z163*'PR details'!$G5)</f>
        <v/>
      </c>
      <c r="AA177" s="24" t="str">
        <f>IF(AA163="","",AA163*'PR details'!$G5)</f>
        <v/>
      </c>
      <c r="AB177" s="24" t="str">
        <f>IF(AB163="","",AB163*'PR details'!$G5)</f>
        <v/>
      </c>
      <c r="AC177" s="24" t="str">
        <f>IF(AC163="","",AC163*'PR details'!$G5)</f>
        <v/>
      </c>
      <c r="AD177" s="24" t="str">
        <f>IF(AD163="","",AD163*'PR details'!$G5)</f>
        <v/>
      </c>
      <c r="AE177" s="24" t="str">
        <f>IF(AE163="","",AE163*'PR details'!$G5)</f>
        <v/>
      </c>
      <c r="AF177" s="24" t="str">
        <f>IF(AF163="","",AF163*'PR details'!$G5)</f>
        <v/>
      </c>
      <c r="AG177" s="24" t="str">
        <f>IF(AG163="","",AG163*'PR details'!$G5)</f>
        <v/>
      </c>
      <c r="AH177" s="24" t="str">
        <f>IF(AH163="","",AH163*'PR details'!$G5)</f>
        <v/>
      </c>
      <c r="AI177" s="400"/>
    </row>
    <row r="178" spans="7:35" ht="20.149999999999999" customHeight="1" x14ac:dyDescent="0.35">
      <c r="G178" s="396"/>
      <c r="H178" s="118"/>
      <c r="I178" s="119"/>
      <c r="J178" s="125"/>
      <c r="K178" s="130" t="str">
        <f t="shared" si="138"/>
        <v>Area iii</v>
      </c>
      <c r="L178" s="23" t="str">
        <f>IF(L164="","",L164*'PR details'!$G6)</f>
        <v/>
      </c>
      <c r="M178" s="24" t="str">
        <f>IF(M164="","",M164*'PR details'!$G6)</f>
        <v/>
      </c>
      <c r="N178" s="24" t="str">
        <f>IF(N164="","",N164*'PR details'!$G6)</f>
        <v/>
      </c>
      <c r="O178" s="24" t="str">
        <f>IF(O164="","",O164*'PR details'!$G6)</f>
        <v/>
      </c>
      <c r="P178" s="24" t="str">
        <f>IF(P164="","",P164*'PR details'!$G6)</f>
        <v/>
      </c>
      <c r="Q178" s="24" t="str">
        <f>IF(Q164="","",Q164*'PR details'!$G6)</f>
        <v/>
      </c>
      <c r="R178" s="24" t="str">
        <f>IF(R164="","",R164*'PR details'!$G6)</f>
        <v/>
      </c>
      <c r="S178" s="226" t="str">
        <f>IF(S164="","",S164*'PR details'!$G6)</f>
        <v/>
      </c>
      <c r="T178" s="23" t="str">
        <f>IF(T164="","",T164*'PR details'!$G6)</f>
        <v/>
      </c>
      <c r="U178" s="24" t="str">
        <f>IF(U164="","",U164*'PR details'!$G6)</f>
        <v/>
      </c>
      <c r="V178" s="24" t="str">
        <f>IF(V164="","",V164*'PR details'!$G6)</f>
        <v/>
      </c>
      <c r="W178" s="24" t="str">
        <f>IF(W164="","",W164*'PR details'!$G6)</f>
        <v/>
      </c>
      <c r="X178" s="24" t="str">
        <f>IF(X164="","",X164*'PR details'!$G6)</f>
        <v/>
      </c>
      <c r="Y178" s="24" t="str">
        <f>IF(Y164="","",Y164*'PR details'!$G6)</f>
        <v/>
      </c>
      <c r="Z178" s="24" t="str">
        <f>IF(Z164="","",Z164*'PR details'!$G6)</f>
        <v/>
      </c>
      <c r="AA178" s="24" t="str">
        <f>IF(AA164="","",AA164*'PR details'!$G6)</f>
        <v/>
      </c>
      <c r="AB178" s="24" t="str">
        <f>IF(AB164="","",AB164*'PR details'!$G6)</f>
        <v/>
      </c>
      <c r="AC178" s="24" t="str">
        <f>IF(AC164="","",AC164*'PR details'!$G6)</f>
        <v/>
      </c>
      <c r="AD178" s="24" t="str">
        <f>IF(AD164="","",AD164*'PR details'!$G6)</f>
        <v/>
      </c>
      <c r="AE178" s="24" t="str">
        <f>IF(AE164="","",AE164*'PR details'!$G6)</f>
        <v/>
      </c>
      <c r="AF178" s="24" t="str">
        <f>IF(AF164="","",AF164*'PR details'!$G6)</f>
        <v/>
      </c>
      <c r="AG178" s="24" t="str">
        <f>IF(AG164="","",AG164*'PR details'!$G6)</f>
        <v/>
      </c>
      <c r="AH178" s="24" t="str">
        <f>IF(AH164="","",AH164*'PR details'!$G6)</f>
        <v/>
      </c>
      <c r="AI178" s="400"/>
    </row>
    <row r="179" spans="7:35" ht="20.149999999999999" customHeight="1" x14ac:dyDescent="0.35">
      <c r="G179" s="396"/>
      <c r="H179" s="118"/>
      <c r="I179" s="119"/>
      <c r="J179" s="125"/>
      <c r="K179" s="130" t="str">
        <f t="shared" si="138"/>
        <v>Area iv</v>
      </c>
      <c r="L179" s="23" t="str">
        <f>IF(L165="","",L165*'PR details'!$G7)</f>
        <v/>
      </c>
      <c r="M179" s="24" t="str">
        <f>IF(M165="","",M165*'PR details'!$G7)</f>
        <v/>
      </c>
      <c r="N179" s="24" t="str">
        <f>IF(N165="","",N165*'PR details'!$G7)</f>
        <v/>
      </c>
      <c r="O179" s="24" t="str">
        <f>IF(O165="","",O165*'PR details'!$G7)</f>
        <v/>
      </c>
      <c r="P179" s="24" t="str">
        <f>IF(P165="","",P165*'PR details'!$G7)</f>
        <v/>
      </c>
      <c r="Q179" s="24" t="str">
        <f>IF(Q165="","",Q165*'PR details'!$G7)</f>
        <v/>
      </c>
      <c r="R179" s="24" t="str">
        <f>IF(R165="","",R165*'PR details'!$G7)</f>
        <v/>
      </c>
      <c r="S179" s="226" t="str">
        <f>IF(S165="","",S165*'PR details'!$G7)</f>
        <v/>
      </c>
      <c r="T179" s="23" t="str">
        <f>IF(T165="","",T165*'PR details'!$G7)</f>
        <v/>
      </c>
      <c r="U179" s="24" t="str">
        <f>IF(U165="","",U165*'PR details'!$G7)</f>
        <v/>
      </c>
      <c r="V179" s="24" t="str">
        <f>IF(V165="","",V165*'PR details'!$G7)</f>
        <v/>
      </c>
      <c r="W179" s="24" t="str">
        <f>IF(W165="","",W165*'PR details'!$G7)</f>
        <v/>
      </c>
      <c r="X179" s="24" t="str">
        <f>IF(X165="","",X165*'PR details'!$G7)</f>
        <v/>
      </c>
      <c r="Y179" s="24" t="str">
        <f>IF(Y165="","",Y165*'PR details'!$G7)</f>
        <v/>
      </c>
      <c r="Z179" s="24" t="str">
        <f>IF(Z165="","",Z165*'PR details'!$G7)</f>
        <v/>
      </c>
      <c r="AA179" s="24" t="str">
        <f>IF(AA165="","",AA165*'PR details'!$G7)</f>
        <v/>
      </c>
      <c r="AB179" s="24" t="str">
        <f>IF(AB165="","",AB165*'PR details'!$G7)</f>
        <v/>
      </c>
      <c r="AC179" s="24" t="str">
        <f>IF(AC165="","",AC165*'PR details'!$G7)</f>
        <v/>
      </c>
      <c r="AD179" s="24" t="str">
        <f>IF(AD165="","",AD165*'PR details'!$G7)</f>
        <v/>
      </c>
      <c r="AE179" s="24" t="str">
        <f>IF(AE165="","",AE165*'PR details'!$G7)</f>
        <v/>
      </c>
      <c r="AF179" s="24" t="str">
        <f>IF(AF165="","",AF165*'PR details'!$G7)</f>
        <v/>
      </c>
      <c r="AG179" s="24" t="str">
        <f>IF(AG165="","",AG165*'PR details'!$G7)</f>
        <v/>
      </c>
      <c r="AH179" s="24" t="str">
        <f>IF(AH165="","",AH165*'PR details'!$G7)</f>
        <v/>
      </c>
      <c r="AI179" s="400"/>
    </row>
    <row r="180" spans="7:35" ht="20.149999999999999" customHeight="1" x14ac:dyDescent="0.35">
      <c r="G180" s="396"/>
      <c r="H180" s="118"/>
      <c r="I180" s="119"/>
      <c r="J180" s="125"/>
      <c r="K180" s="130" t="str">
        <f t="shared" si="138"/>
        <v>Area v</v>
      </c>
      <c r="L180" s="23" t="str">
        <f>IF(L166="","",L166*'PR details'!$G8)</f>
        <v/>
      </c>
      <c r="M180" s="24" t="str">
        <f>IF(M166="","",M166*'PR details'!$G8)</f>
        <v/>
      </c>
      <c r="N180" s="24" t="str">
        <f>IF(N166="","",N166*'PR details'!$G8)</f>
        <v/>
      </c>
      <c r="O180" s="24" t="str">
        <f>IF(O166="","",O166*'PR details'!$G8)</f>
        <v/>
      </c>
      <c r="P180" s="24" t="str">
        <f>IF(P166="","",P166*'PR details'!$G8)</f>
        <v/>
      </c>
      <c r="Q180" s="24" t="str">
        <f>IF(Q166="","",Q166*'PR details'!$G8)</f>
        <v/>
      </c>
      <c r="R180" s="24" t="str">
        <f>IF(R166="","",R166*'PR details'!$G8)</f>
        <v/>
      </c>
      <c r="S180" s="226" t="str">
        <f>IF(S166="","",S166*'PR details'!$G8)</f>
        <v/>
      </c>
      <c r="T180" s="23" t="str">
        <f>IF(T166="","",T166*'PR details'!$G8)</f>
        <v/>
      </c>
      <c r="U180" s="24" t="str">
        <f>IF(U166="","",U166*'PR details'!$G8)</f>
        <v/>
      </c>
      <c r="V180" s="24" t="str">
        <f>IF(V166="","",V166*'PR details'!$G8)</f>
        <v/>
      </c>
      <c r="W180" s="24" t="str">
        <f>IF(W166="","",W166*'PR details'!$G8)</f>
        <v/>
      </c>
      <c r="X180" s="24" t="str">
        <f>IF(X166="","",X166*'PR details'!$G8)</f>
        <v/>
      </c>
      <c r="Y180" s="24" t="str">
        <f>IF(Y166="","",Y166*'PR details'!$G8)</f>
        <v/>
      </c>
      <c r="Z180" s="24" t="str">
        <f>IF(Z166="","",Z166*'PR details'!$G8)</f>
        <v/>
      </c>
      <c r="AA180" s="24" t="str">
        <f>IF(AA166="","",AA166*'PR details'!$G8)</f>
        <v/>
      </c>
      <c r="AB180" s="24" t="str">
        <f>IF(AB166="","",AB166*'PR details'!$G8)</f>
        <v/>
      </c>
      <c r="AC180" s="24" t="str">
        <f>IF(AC166="","",AC166*'PR details'!$G8)</f>
        <v/>
      </c>
      <c r="AD180" s="24" t="str">
        <f>IF(AD166="","",AD166*'PR details'!$G8)</f>
        <v/>
      </c>
      <c r="AE180" s="24" t="str">
        <f>IF(AE166="","",AE166*'PR details'!$G8)</f>
        <v/>
      </c>
      <c r="AF180" s="24" t="str">
        <f>IF(AF166="","",AF166*'PR details'!$G8)</f>
        <v/>
      </c>
      <c r="AG180" s="24" t="str">
        <f>IF(AG166="","",AG166*'PR details'!$G8)</f>
        <v/>
      </c>
      <c r="AH180" s="24" t="str">
        <f>IF(AH166="","",AH166*'PR details'!$G8)</f>
        <v/>
      </c>
      <c r="AI180" s="400"/>
    </row>
    <row r="181" spans="7:35" ht="20.149999999999999" customHeight="1" thickBot="1" x14ac:dyDescent="0.4">
      <c r="G181" s="396"/>
      <c r="H181" s="118"/>
      <c r="I181" s="119"/>
      <c r="J181" s="125"/>
      <c r="K181" s="130" t="str">
        <f t="shared" si="138"/>
        <v>Area vi</v>
      </c>
      <c r="L181" s="28" t="str">
        <f>IF(L167="","",L167*'PR details'!$G9)</f>
        <v/>
      </c>
      <c r="M181" s="24" t="str">
        <f>IF(M167="","",M167*'PR details'!$G9)</f>
        <v/>
      </c>
      <c r="N181" s="24" t="str">
        <f>IF(N167="","",N167*'PR details'!$G9)</f>
        <v/>
      </c>
      <c r="O181" s="24" t="str">
        <f>IF(O167="","",O167*'PR details'!$G9)</f>
        <v/>
      </c>
      <c r="P181" s="24" t="str">
        <f>IF(P167="","",P167*'PR details'!$G9)</f>
        <v/>
      </c>
      <c r="Q181" s="24" t="str">
        <f>IF(Q167="","",Q167*'PR details'!$G9)</f>
        <v/>
      </c>
      <c r="R181" s="24" t="str">
        <f>IF(R167="","",R167*'PR details'!$G9)</f>
        <v/>
      </c>
      <c r="S181" s="226" t="str">
        <f>IF(S167="","",S167*'PR details'!$G9)</f>
        <v/>
      </c>
      <c r="T181" s="28" t="str">
        <f>IF(T167="","",T167*'PR details'!$G9)</f>
        <v/>
      </c>
      <c r="U181" s="24" t="str">
        <f>IF(U167="","",U167*'PR details'!$G9)</f>
        <v/>
      </c>
      <c r="V181" s="24" t="str">
        <f>IF(V167="","",V167*'PR details'!$G9)</f>
        <v/>
      </c>
      <c r="W181" s="24" t="str">
        <f>IF(W167="","",W167*'PR details'!$G9)</f>
        <v/>
      </c>
      <c r="X181" s="24" t="str">
        <f>IF(X167="","",X167*'PR details'!$G9)</f>
        <v/>
      </c>
      <c r="Y181" s="24" t="str">
        <f>IF(Y167="","",Y167*'PR details'!$G9)</f>
        <v/>
      </c>
      <c r="Z181" s="24" t="str">
        <f>IF(Z167="","",Z167*'PR details'!$G9)</f>
        <v/>
      </c>
      <c r="AA181" s="24" t="str">
        <f>IF(AA167="","",AA167*'PR details'!$G9)</f>
        <v/>
      </c>
      <c r="AB181" s="24" t="str">
        <f>IF(AB167="","",AB167*'PR details'!$G9)</f>
        <v/>
      </c>
      <c r="AC181" s="24" t="str">
        <f>IF(AC167="","",AC167*'PR details'!$G9)</f>
        <v/>
      </c>
      <c r="AD181" s="24" t="str">
        <f>IF(AD167="","",AD167*'PR details'!$G9)</f>
        <v/>
      </c>
      <c r="AE181" s="24" t="str">
        <f>IF(AE167="","",AE167*'PR details'!$G9)</f>
        <v/>
      </c>
      <c r="AF181" s="24" t="str">
        <f>IF(AF167="","",AF167*'PR details'!$G9)</f>
        <v/>
      </c>
      <c r="AG181" s="24" t="str">
        <f>IF(AG167="","",AG167*'PR details'!$G9)</f>
        <v/>
      </c>
      <c r="AH181" s="24" t="str">
        <f>IF(AH167="","",AH167*'PR details'!$G9)</f>
        <v/>
      </c>
      <c r="AI181" s="400"/>
    </row>
    <row r="182" spans="7:35" ht="20.149999999999999" customHeight="1" thickBot="1" x14ac:dyDescent="0.4">
      <c r="G182" s="397"/>
      <c r="H182" s="413"/>
      <c r="I182" s="413"/>
      <c r="J182" s="413"/>
      <c r="K182" s="427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414"/>
      <c r="Y182" s="414"/>
      <c r="Z182" s="414"/>
      <c r="AA182" s="414"/>
      <c r="AB182" s="414"/>
      <c r="AC182" s="414"/>
      <c r="AD182" s="414"/>
      <c r="AE182" s="414"/>
      <c r="AF182" s="414"/>
      <c r="AG182" s="414"/>
      <c r="AH182" s="414"/>
      <c r="AI182" s="399"/>
    </row>
    <row r="183" spans="7:35" ht="20.149999999999999" customHeight="1" x14ac:dyDescent="0.35">
      <c r="AI183" s="3"/>
    </row>
    <row r="184" spans="7:35" ht="20.149999999999999" customHeight="1" x14ac:dyDescent="0.35">
      <c r="AI184" s="3"/>
    </row>
    <row r="185" spans="7:35" ht="20.149999999999999" customHeight="1" thickBot="1" x14ac:dyDescent="0.4">
      <c r="H185" s="19" t="s">
        <v>95</v>
      </c>
      <c r="AI185" s="3"/>
    </row>
    <row r="186" spans="7:35" ht="20.149999999999999" customHeight="1" thickBot="1" x14ac:dyDescent="0.4">
      <c r="G186" s="395"/>
      <c r="H186" s="393"/>
      <c r="I186" s="393"/>
      <c r="J186" s="393"/>
      <c r="K186" s="401"/>
      <c r="L186" s="393"/>
      <c r="M186" s="393"/>
      <c r="N186" s="393"/>
      <c r="O186" s="393"/>
      <c r="P186" s="419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  <c r="AA186" s="393"/>
      <c r="AB186" s="393"/>
      <c r="AC186" s="393"/>
      <c r="AD186" s="393"/>
      <c r="AE186" s="393"/>
      <c r="AF186" s="393"/>
      <c r="AG186" s="393"/>
      <c r="AH186" s="393"/>
      <c r="AI186" s="394"/>
    </row>
    <row r="187" spans="7:35" ht="20.149999999999999" customHeight="1" x14ac:dyDescent="0.35">
      <c r="G187" s="396"/>
      <c r="H187" s="476"/>
      <c r="I187" s="124"/>
      <c r="J187" s="478"/>
      <c r="K187" s="542"/>
      <c r="L187" s="539" t="s">
        <v>174</v>
      </c>
      <c r="M187" s="540"/>
      <c r="N187" s="540"/>
      <c r="O187" s="540"/>
      <c r="P187" s="540"/>
      <c r="Q187" s="540"/>
      <c r="R187" s="540"/>
      <c r="S187" s="540"/>
      <c r="T187" s="540"/>
      <c r="U187" s="540"/>
      <c r="V187" s="540"/>
      <c r="W187" s="540"/>
      <c r="X187" s="540"/>
      <c r="Y187" s="540"/>
      <c r="Z187" s="540"/>
      <c r="AA187" s="540"/>
      <c r="AB187" s="540"/>
      <c r="AC187" s="540"/>
      <c r="AD187" s="540"/>
      <c r="AE187" s="540"/>
      <c r="AF187" s="540"/>
      <c r="AG187" s="541"/>
      <c r="AH187" s="537" t="s">
        <v>145</v>
      </c>
      <c r="AI187" s="400"/>
    </row>
    <row r="188" spans="7:35" ht="20.149999999999999" customHeight="1" thickBot="1" x14ac:dyDescent="0.4">
      <c r="G188" s="396"/>
      <c r="H188" s="479"/>
      <c r="J188" s="481"/>
      <c r="K188" s="543"/>
      <c r="L188" s="9" t="s">
        <v>146</v>
      </c>
      <c r="M188" s="10" t="s">
        <v>147</v>
      </c>
      <c r="N188" s="235" t="s">
        <v>148</v>
      </c>
      <c r="O188" s="236" t="s">
        <v>149</v>
      </c>
      <c r="P188" s="236" t="s">
        <v>150</v>
      </c>
      <c r="Q188" s="17" t="s">
        <v>151</v>
      </c>
      <c r="R188" s="237" t="s">
        <v>152</v>
      </c>
      <c r="S188" s="10" t="s">
        <v>153</v>
      </c>
      <c r="T188" s="238" t="s">
        <v>154</v>
      </c>
      <c r="U188" s="238" t="s">
        <v>155</v>
      </c>
      <c r="V188" s="238" t="s">
        <v>156</v>
      </c>
      <c r="W188" s="238" t="s">
        <v>157</v>
      </c>
      <c r="X188" s="238" t="s">
        <v>158</v>
      </c>
      <c r="Y188" s="235" t="s">
        <v>159</v>
      </c>
      <c r="Z188" s="17" t="s">
        <v>160</v>
      </c>
      <c r="AA188" s="235" t="s">
        <v>161</v>
      </c>
      <c r="AB188" s="17" t="s">
        <v>162</v>
      </c>
      <c r="AC188" s="236" t="s">
        <v>163</v>
      </c>
      <c r="AD188" s="17" t="s">
        <v>164</v>
      </c>
      <c r="AE188" s="17" t="s">
        <v>165</v>
      </c>
      <c r="AF188" s="236" t="s">
        <v>166</v>
      </c>
      <c r="AG188" s="236" t="s">
        <v>167</v>
      </c>
      <c r="AH188" s="538"/>
      <c r="AI188" s="400"/>
    </row>
    <row r="189" spans="7:35" ht="20.149999999999999" customHeight="1" thickBot="1" x14ac:dyDescent="0.4">
      <c r="G189" s="396"/>
      <c r="H189" s="118"/>
      <c r="I189" s="119"/>
      <c r="J189" s="125"/>
      <c r="K189" s="129"/>
      <c r="L189" s="20" t="str">
        <f t="shared" ref="L189:AH189" si="139">IF(COUNT(L176:L181)&lt;1,"",SUM(L176:L181))</f>
        <v/>
      </c>
      <c r="M189" s="21" t="str">
        <f t="shared" si="139"/>
        <v/>
      </c>
      <c r="N189" s="21" t="str">
        <f t="shared" si="139"/>
        <v/>
      </c>
      <c r="O189" s="21" t="str">
        <f t="shared" si="139"/>
        <v/>
      </c>
      <c r="P189" s="21" t="str">
        <f t="shared" si="139"/>
        <v/>
      </c>
      <c r="Q189" s="21" t="str">
        <f t="shared" si="139"/>
        <v/>
      </c>
      <c r="R189" s="21" t="str">
        <f t="shared" si="139"/>
        <v/>
      </c>
      <c r="S189" s="225" t="str">
        <f t="shared" si="139"/>
        <v/>
      </c>
      <c r="T189" s="20" t="str">
        <f t="shared" si="139"/>
        <v/>
      </c>
      <c r="U189" s="21" t="str">
        <f t="shared" si="139"/>
        <v/>
      </c>
      <c r="V189" s="21" t="str">
        <f t="shared" si="139"/>
        <v/>
      </c>
      <c r="W189" s="21" t="str">
        <f t="shared" si="139"/>
        <v/>
      </c>
      <c r="X189" s="21" t="str">
        <f t="shared" si="139"/>
        <v/>
      </c>
      <c r="Y189" s="21" t="str">
        <f t="shared" si="139"/>
        <v/>
      </c>
      <c r="Z189" s="21" t="str">
        <f t="shared" si="139"/>
        <v/>
      </c>
      <c r="AA189" s="21" t="str">
        <f t="shared" si="139"/>
        <v/>
      </c>
      <c r="AB189" s="21" t="str">
        <f t="shared" si="139"/>
        <v/>
      </c>
      <c r="AC189" s="21" t="str">
        <f t="shared" si="139"/>
        <v/>
      </c>
      <c r="AD189" s="21" t="str">
        <f t="shared" si="139"/>
        <v/>
      </c>
      <c r="AE189" s="21" t="str">
        <f t="shared" si="139"/>
        <v/>
      </c>
      <c r="AF189" s="21" t="str">
        <f t="shared" si="139"/>
        <v/>
      </c>
      <c r="AG189" s="21" t="str">
        <f t="shared" si="139"/>
        <v/>
      </c>
      <c r="AH189" s="21" t="str">
        <f t="shared" si="139"/>
        <v/>
      </c>
      <c r="AI189" s="400"/>
    </row>
    <row r="190" spans="7:35" ht="20.149999999999999" customHeight="1" thickBot="1" x14ac:dyDescent="0.4">
      <c r="G190" s="397"/>
      <c r="H190" s="413"/>
      <c r="I190" s="413"/>
      <c r="J190" s="413"/>
      <c r="K190" s="427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414"/>
      <c r="Y190" s="414"/>
      <c r="Z190" s="414"/>
      <c r="AA190" s="414"/>
      <c r="AB190" s="414"/>
      <c r="AC190" s="414"/>
      <c r="AD190" s="414"/>
      <c r="AE190" s="414"/>
      <c r="AF190" s="414"/>
      <c r="AG190" s="414"/>
      <c r="AH190" s="414"/>
      <c r="AI190" s="399"/>
    </row>
    <row r="191" spans="7:35" ht="20.149999999999999" customHeight="1" x14ac:dyDescent="0.35"/>
    <row r="192" spans="7:35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  <row r="198" ht="20.149999999999999" customHeight="1" x14ac:dyDescent="0.35"/>
    <row r="199" ht="20.149999999999999" customHeight="1" x14ac:dyDescent="0.35"/>
    <row r="200" ht="20.149999999999999" customHeight="1" x14ac:dyDescent="0.35"/>
    <row r="201" ht="20.149999999999999" customHeight="1" x14ac:dyDescent="0.35"/>
    <row r="202" ht="20.149999999999999" customHeight="1" x14ac:dyDescent="0.35"/>
    <row r="203" ht="20.149999999999999" customHeight="1" x14ac:dyDescent="0.35"/>
    <row r="204" ht="20.149999999999999" customHeight="1" x14ac:dyDescent="0.35"/>
    <row r="205" ht="20.149999999999999" customHeight="1" x14ac:dyDescent="0.35"/>
    <row r="206" ht="20.149999999999999" customHeight="1" x14ac:dyDescent="0.35"/>
    <row r="207" ht="20.149999999999999" customHeight="1" x14ac:dyDescent="0.35"/>
    <row r="208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</sheetData>
  <mergeCells count="37">
    <mergeCell ref="L6:AG6"/>
    <mergeCell ref="AH6:AH7"/>
    <mergeCell ref="L46:AG46"/>
    <mergeCell ref="AH46:AH47"/>
    <mergeCell ref="AH160:AH161"/>
    <mergeCell ref="L174:AG174"/>
    <mergeCell ref="AH174:AH175"/>
    <mergeCell ref="J174:J175"/>
    <mergeCell ref="L160:AG160"/>
    <mergeCell ref="H160:J167"/>
    <mergeCell ref="H174:H175"/>
    <mergeCell ref="K174:K175"/>
    <mergeCell ref="H6:H7"/>
    <mergeCell ref="I6:I7"/>
    <mergeCell ref="J6:J7"/>
    <mergeCell ref="K6:K7"/>
    <mergeCell ref="H46:H47"/>
    <mergeCell ref="J46:J47"/>
    <mergeCell ref="I46:I47"/>
    <mergeCell ref="K46:K47"/>
    <mergeCell ref="L187:AG187"/>
    <mergeCell ref="AH187:AH188"/>
    <mergeCell ref="H187:H188"/>
    <mergeCell ref="J187:J188"/>
    <mergeCell ref="K187:K188"/>
    <mergeCell ref="I84:I85"/>
    <mergeCell ref="H84:H85"/>
    <mergeCell ref="AH122:AH123"/>
    <mergeCell ref="AH84:AH85"/>
    <mergeCell ref="L84:AG84"/>
    <mergeCell ref="K84:K85"/>
    <mergeCell ref="J84:J85"/>
    <mergeCell ref="H122:H123"/>
    <mergeCell ref="I122:I123"/>
    <mergeCell ref="J122:J123"/>
    <mergeCell ref="K122:K123"/>
    <mergeCell ref="L122:AG122"/>
  </mergeCells>
  <conditionalFormatting sqref="J8:J37">
    <cfRule type="cellIs" dxfId="34" priority="1" operator="equal">
      <formula>"Manual entry required"</formula>
    </cfRule>
  </conditionalFormatting>
  <conditionalFormatting sqref="L8:AH37">
    <cfRule type="cellIs" dxfId="33" priority="3" stopIfTrue="1" operator="equal">
      <formula>"ERROR"</formula>
    </cfRule>
  </conditionalFormatting>
  <conditionalFormatting sqref="L8:AH38">
    <cfRule type="cellIs" priority="4" stopIfTrue="1" operator="equal">
      <formula>""</formula>
    </cfRule>
    <cfRule type="cellIs" dxfId="32" priority="6" operator="greaterThanOrEqual">
      <formula>L$40</formula>
    </cfRule>
  </conditionalFormatting>
  <pageMargins left="0.7" right="0.7" top="0.75" bottom="0.75" header="0.3" footer="0.3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theme="1"/>
  </sheetPr>
  <dimension ref="B1:AL39"/>
  <sheetViews>
    <sheetView zoomScale="70" zoomScaleNormal="70" workbookViewId="0">
      <selection activeCell="H8" sqref="H8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31.84375" style="3" customWidth="1"/>
    <col min="5" max="5" width="2.84375" style="3" customWidth="1"/>
    <col min="6" max="6" width="13.84375" style="3" customWidth="1"/>
    <col min="7" max="7" width="3.23046875" style="3" customWidth="1"/>
    <col min="8" max="10" width="14.69140625" style="3" customWidth="1"/>
    <col min="11" max="35" width="20.765625" style="99" customWidth="1"/>
    <col min="36" max="36" width="2.84375" style="3" customWidth="1"/>
    <col min="37" max="37" width="8.84375" style="3"/>
    <col min="38" max="38" width="31.4609375" style="3" customWidth="1"/>
    <col min="39" max="16384" width="8.84375" style="3"/>
  </cols>
  <sheetData>
    <row r="1" spans="2:38" ht="12" customHeight="1" x14ac:dyDescent="0.35"/>
    <row r="2" spans="2:38" ht="20.149999999999999" customHeight="1" x14ac:dyDescent="0.35">
      <c r="B2" s="18" t="s">
        <v>479</v>
      </c>
    </row>
    <row r="3" spans="2:38" ht="20.149999999999999" customHeight="1" thickBot="1" x14ac:dyDescent="0.4">
      <c r="B3" s="18"/>
      <c r="H3" s="19" t="s">
        <v>453</v>
      </c>
    </row>
    <row r="4" spans="2:38" ht="20.149999999999999" customHeight="1" thickBot="1" x14ac:dyDescent="0.4">
      <c r="B4" s="4" t="s">
        <v>413</v>
      </c>
      <c r="G4" s="395"/>
      <c r="H4" s="393"/>
      <c r="I4" s="393"/>
      <c r="J4" s="393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394"/>
    </row>
    <row r="5" spans="2:38" ht="20.149999999999999" customHeight="1" x14ac:dyDescent="0.35">
      <c r="B5" s="5" t="s">
        <v>474</v>
      </c>
      <c r="G5" s="396"/>
      <c r="H5" s="467" t="s">
        <v>444</v>
      </c>
      <c r="I5" s="470" t="s">
        <v>445</v>
      </c>
      <c r="J5" s="527" t="s">
        <v>445</v>
      </c>
      <c r="K5" s="532" t="s">
        <v>176</v>
      </c>
      <c r="L5" s="533"/>
      <c r="M5" s="533"/>
      <c r="N5" s="533"/>
      <c r="O5" s="533"/>
      <c r="P5" s="533"/>
      <c r="Q5" s="533"/>
      <c r="R5" s="533"/>
      <c r="S5" s="533"/>
      <c r="T5" s="533"/>
      <c r="U5" s="533"/>
      <c r="V5" s="533"/>
      <c r="W5" s="533"/>
      <c r="X5" s="533"/>
      <c r="Y5" s="533"/>
      <c r="Z5" s="533"/>
      <c r="AA5" s="533"/>
      <c r="AB5" s="533"/>
      <c r="AC5" s="533"/>
      <c r="AD5" s="533"/>
      <c r="AE5" s="533"/>
      <c r="AF5" s="533"/>
      <c r="AG5" s="533"/>
      <c r="AH5" s="533"/>
      <c r="AI5" s="545"/>
      <c r="AJ5" s="400"/>
    </row>
    <row r="6" spans="2:38" ht="34.5" customHeight="1" x14ac:dyDescent="0.35">
      <c r="B6" s="5" t="s">
        <v>437</v>
      </c>
      <c r="G6" s="396"/>
      <c r="H6" s="468"/>
      <c r="I6" s="471"/>
      <c r="J6" s="512"/>
      <c r="K6" s="277" t="s">
        <v>177</v>
      </c>
      <c r="L6" s="104" t="s">
        <v>178</v>
      </c>
      <c r="M6" s="104" t="s">
        <v>179</v>
      </c>
      <c r="N6" s="104" t="s">
        <v>180</v>
      </c>
      <c r="O6" s="104" t="s">
        <v>181</v>
      </c>
      <c r="P6" s="104" t="s">
        <v>182</v>
      </c>
      <c r="Q6" s="105" t="s">
        <v>183</v>
      </c>
      <c r="R6" s="105" t="s">
        <v>184</v>
      </c>
      <c r="S6" s="105" t="s">
        <v>185</v>
      </c>
      <c r="T6" s="105" t="s">
        <v>186</v>
      </c>
      <c r="U6" s="105" t="s">
        <v>187</v>
      </c>
      <c r="V6" s="105" t="s">
        <v>188</v>
      </c>
      <c r="W6" s="105" t="s">
        <v>189</v>
      </c>
      <c r="X6" s="103" t="s">
        <v>190</v>
      </c>
      <c r="Y6" s="105" t="s">
        <v>191</v>
      </c>
      <c r="Z6" s="105" t="s">
        <v>192</v>
      </c>
      <c r="AA6" s="105" t="s">
        <v>193</v>
      </c>
      <c r="AB6" s="105" t="s">
        <v>194</v>
      </c>
      <c r="AC6" s="105" t="s">
        <v>195</v>
      </c>
      <c r="AD6" s="105" t="s">
        <v>196</v>
      </c>
      <c r="AE6" s="105" t="s">
        <v>197</v>
      </c>
      <c r="AF6" s="105" t="s">
        <v>198</v>
      </c>
      <c r="AG6" s="105" t="s">
        <v>199</v>
      </c>
      <c r="AH6" s="105" t="s">
        <v>200</v>
      </c>
      <c r="AI6" s="379" t="s">
        <v>201</v>
      </c>
      <c r="AJ6" s="400"/>
    </row>
    <row r="7" spans="2:38" ht="21.75" customHeight="1" thickBot="1" x14ac:dyDescent="0.4">
      <c r="B7" s="5" t="s">
        <v>438</v>
      </c>
      <c r="G7" s="396"/>
      <c r="H7" s="469"/>
      <c r="I7" s="472"/>
      <c r="J7" s="513"/>
      <c r="K7" s="108" t="s">
        <v>202</v>
      </c>
      <c r="L7" s="106" t="s">
        <v>203</v>
      </c>
      <c r="M7" s="106" t="s">
        <v>204</v>
      </c>
      <c r="N7" s="106" t="s">
        <v>205</v>
      </c>
      <c r="O7" s="106" t="s">
        <v>206</v>
      </c>
      <c r="P7" s="106" t="s">
        <v>207</v>
      </c>
      <c r="Q7" s="107" t="s">
        <v>208</v>
      </c>
      <c r="R7" s="107" t="s">
        <v>209</v>
      </c>
      <c r="S7" s="107" t="s">
        <v>210</v>
      </c>
      <c r="T7" s="107" t="s">
        <v>211</v>
      </c>
      <c r="U7" s="107" t="s">
        <v>212</v>
      </c>
      <c r="V7" s="107" t="s">
        <v>213</v>
      </c>
      <c r="W7" s="107" t="s">
        <v>214</v>
      </c>
      <c r="X7" s="108" t="s">
        <v>215</v>
      </c>
      <c r="Y7" s="107" t="s">
        <v>216</v>
      </c>
      <c r="Z7" s="107" t="s">
        <v>217</v>
      </c>
      <c r="AA7" s="107" t="s">
        <v>218</v>
      </c>
      <c r="AB7" s="107" t="s">
        <v>219</v>
      </c>
      <c r="AC7" s="107" t="s">
        <v>220</v>
      </c>
      <c r="AD7" s="107" t="s">
        <v>221</v>
      </c>
      <c r="AE7" s="107" t="s">
        <v>222</v>
      </c>
      <c r="AF7" s="107" t="s">
        <v>223</v>
      </c>
      <c r="AG7" s="107" t="s">
        <v>224</v>
      </c>
      <c r="AH7" s="107" t="s">
        <v>225</v>
      </c>
      <c r="AI7" s="380" t="s">
        <v>226</v>
      </c>
      <c r="AJ7" s="400"/>
    </row>
    <row r="8" spans="2:38" ht="22.5" customHeight="1" x14ac:dyDescent="0.35">
      <c r="B8" s="5" t="s">
        <v>470</v>
      </c>
      <c r="G8" s="396"/>
      <c r="H8" s="206"/>
      <c r="I8" s="207"/>
      <c r="J8" s="207"/>
      <c r="K8" s="206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14"/>
      <c r="AJ8" s="400"/>
    </row>
    <row r="9" spans="2:38" ht="20.149999999999999" customHeight="1" x14ac:dyDescent="0.35">
      <c r="B9" s="5" t="s">
        <v>475</v>
      </c>
      <c r="G9" s="396"/>
      <c r="H9" s="208"/>
      <c r="I9" s="195"/>
      <c r="J9" s="195"/>
      <c r="K9" s="208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215"/>
      <c r="AJ9" s="400"/>
      <c r="AK9" s="99"/>
      <c r="AL9" s="87"/>
    </row>
    <row r="10" spans="2:38" ht="20.149999999999999" customHeight="1" x14ac:dyDescent="0.35">
      <c r="B10" s="5" t="s">
        <v>457</v>
      </c>
      <c r="G10" s="396"/>
      <c r="H10" s="208"/>
      <c r="I10" s="195"/>
      <c r="J10" s="195"/>
      <c r="K10" s="208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215"/>
      <c r="AJ10" s="400"/>
      <c r="AL10" s="87"/>
    </row>
    <row r="11" spans="2:38" ht="20.149999999999999" customHeight="1" x14ac:dyDescent="0.35">
      <c r="B11" s="3" t="s">
        <v>476</v>
      </c>
      <c r="G11" s="396"/>
      <c r="H11" s="208"/>
      <c r="I11" s="195"/>
      <c r="J11" s="195"/>
      <c r="K11" s="208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215"/>
      <c r="AJ11" s="400"/>
      <c r="AL11" s="88"/>
    </row>
    <row r="12" spans="2:38" ht="20.149999999999999" customHeight="1" x14ac:dyDescent="0.35">
      <c r="B12" s="5" t="s">
        <v>477</v>
      </c>
      <c r="G12" s="396"/>
      <c r="H12" s="208"/>
      <c r="I12" s="195"/>
      <c r="J12" s="195"/>
      <c r="K12" s="208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195"/>
      <c r="Z12" s="195"/>
      <c r="AA12" s="195"/>
      <c r="AB12" s="204"/>
      <c r="AC12" s="195"/>
      <c r="AD12" s="195"/>
      <c r="AE12" s="195"/>
      <c r="AF12" s="195"/>
      <c r="AG12" s="195"/>
      <c r="AH12" s="195"/>
      <c r="AI12" s="215"/>
      <c r="AJ12" s="400"/>
      <c r="AL12" s="88"/>
    </row>
    <row r="13" spans="2:38" ht="20.149999999999999" customHeight="1" x14ac:dyDescent="0.35">
      <c r="B13" s="3" t="s">
        <v>478</v>
      </c>
      <c r="G13" s="396"/>
      <c r="H13" s="208"/>
      <c r="I13" s="195"/>
      <c r="J13" s="195"/>
      <c r="K13" s="208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215"/>
      <c r="AJ13" s="400"/>
      <c r="AL13" s="88"/>
    </row>
    <row r="14" spans="2:38" ht="20.149999999999999" customHeight="1" x14ac:dyDescent="0.35">
      <c r="C14" s="3" t="s">
        <v>441</v>
      </c>
      <c r="G14" s="396"/>
      <c r="H14" s="208"/>
      <c r="I14" s="195"/>
      <c r="J14" s="195"/>
      <c r="K14" s="208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215"/>
      <c r="AJ14" s="400"/>
      <c r="AL14" s="87"/>
    </row>
    <row r="15" spans="2:38" ht="20.149999999999999" customHeight="1" x14ac:dyDescent="0.35">
      <c r="G15" s="396"/>
      <c r="H15" s="208"/>
      <c r="I15" s="195"/>
      <c r="J15" s="195"/>
      <c r="K15" s="208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215"/>
      <c r="AJ15" s="400"/>
      <c r="AL15" s="87"/>
    </row>
    <row r="16" spans="2:38" ht="20.149999999999999" customHeight="1" thickBot="1" x14ac:dyDescent="0.4">
      <c r="B16" s="4" t="s">
        <v>460</v>
      </c>
      <c r="G16" s="396"/>
      <c r="H16" s="208"/>
      <c r="I16" s="195"/>
      <c r="J16" s="195"/>
      <c r="K16" s="208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195"/>
      <c r="Y16" s="195"/>
      <c r="Z16" s="195"/>
      <c r="AA16" s="195"/>
      <c r="AB16" s="195"/>
      <c r="AC16" s="195"/>
      <c r="AD16" s="195"/>
      <c r="AE16" s="195"/>
      <c r="AF16" s="195"/>
      <c r="AG16" s="204"/>
      <c r="AH16" s="195"/>
      <c r="AI16" s="215"/>
      <c r="AJ16" s="400"/>
      <c r="AL16" s="88"/>
    </row>
    <row r="17" spans="2:38" ht="20.149999999999999" customHeight="1" thickBot="1" x14ac:dyDescent="0.4">
      <c r="B17" s="395"/>
      <c r="C17" s="393"/>
      <c r="D17" s="393"/>
      <c r="E17" s="394"/>
      <c r="G17" s="396"/>
      <c r="H17" s="208"/>
      <c r="I17" s="195"/>
      <c r="J17" s="195"/>
      <c r="K17" s="208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215"/>
      <c r="AJ17" s="400"/>
      <c r="AL17" s="87"/>
    </row>
    <row r="18" spans="2:38" ht="20.149999999999999" customHeight="1" x14ac:dyDescent="0.35">
      <c r="B18" s="396"/>
      <c r="C18" s="26" t="s">
        <v>442</v>
      </c>
      <c r="D18" s="202"/>
      <c r="E18" s="400"/>
      <c r="G18" s="396"/>
      <c r="H18" s="208"/>
      <c r="I18" s="195"/>
      <c r="J18" s="195"/>
      <c r="K18" s="208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215"/>
      <c r="AJ18" s="400"/>
      <c r="AL18" s="87"/>
    </row>
    <row r="19" spans="2:38" ht="20.149999999999999" customHeight="1" thickBot="1" x14ac:dyDescent="0.4">
      <c r="B19" s="396"/>
      <c r="C19" s="27" t="s">
        <v>443</v>
      </c>
      <c r="D19" s="203"/>
      <c r="E19" s="400"/>
      <c r="G19" s="396"/>
      <c r="H19" s="208"/>
      <c r="I19" s="195"/>
      <c r="J19" s="195"/>
      <c r="K19" s="208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215"/>
      <c r="AJ19" s="400"/>
      <c r="AL19" s="87"/>
    </row>
    <row r="20" spans="2:38" ht="20.149999999999999" customHeight="1" thickBot="1" x14ac:dyDescent="0.4">
      <c r="B20" s="397"/>
      <c r="C20" s="398"/>
      <c r="D20" s="398"/>
      <c r="E20" s="399"/>
      <c r="G20" s="396"/>
      <c r="H20" s="208"/>
      <c r="I20" s="195"/>
      <c r="J20" s="195"/>
      <c r="K20" s="208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195"/>
      <c r="Y20" s="195"/>
      <c r="Z20" s="195"/>
      <c r="AA20" s="195"/>
      <c r="AB20" s="195"/>
      <c r="AC20" s="195"/>
      <c r="AD20" s="195"/>
      <c r="AE20" s="204"/>
      <c r="AF20" s="195"/>
      <c r="AG20" s="195"/>
      <c r="AH20" s="195"/>
      <c r="AI20" s="215"/>
      <c r="AJ20" s="400"/>
      <c r="AL20" s="87"/>
    </row>
    <row r="21" spans="2:38" ht="20.149999999999999" customHeight="1" x14ac:dyDescent="0.35">
      <c r="G21" s="396"/>
      <c r="H21" s="208"/>
      <c r="I21" s="195"/>
      <c r="J21" s="195"/>
      <c r="K21" s="208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195"/>
      <c r="Y21" s="195"/>
      <c r="Z21" s="195"/>
      <c r="AA21" s="204"/>
      <c r="AB21" s="195"/>
      <c r="AC21" s="195"/>
      <c r="AD21" s="195"/>
      <c r="AE21" s="195"/>
      <c r="AF21" s="195"/>
      <c r="AG21" s="195"/>
      <c r="AH21" s="195"/>
      <c r="AI21" s="215"/>
      <c r="AJ21" s="400"/>
      <c r="AL21" s="87"/>
    </row>
    <row r="22" spans="2:38" ht="20.149999999999999" customHeight="1" x14ac:dyDescent="0.35">
      <c r="G22" s="396"/>
      <c r="H22" s="208"/>
      <c r="I22" s="195"/>
      <c r="J22" s="195"/>
      <c r="K22" s="208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215"/>
      <c r="AJ22" s="400"/>
      <c r="AL22" s="88"/>
    </row>
    <row r="23" spans="2:38" ht="20.149999999999999" customHeight="1" x14ac:dyDescent="0.35">
      <c r="G23" s="396"/>
      <c r="H23" s="208"/>
      <c r="I23" s="195"/>
      <c r="J23" s="195"/>
      <c r="K23" s="208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215"/>
      <c r="AJ23" s="400"/>
      <c r="AL23" s="88"/>
    </row>
    <row r="24" spans="2:38" ht="20.149999999999999" customHeight="1" x14ac:dyDescent="0.35">
      <c r="G24" s="396"/>
      <c r="H24" s="208"/>
      <c r="I24" s="195"/>
      <c r="J24" s="195"/>
      <c r="K24" s="208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215"/>
      <c r="AJ24" s="400"/>
      <c r="AL24" s="87"/>
    </row>
    <row r="25" spans="2:38" ht="20.149999999999999" customHeight="1" x14ac:dyDescent="0.35">
      <c r="G25" s="396"/>
      <c r="H25" s="208"/>
      <c r="I25" s="195"/>
      <c r="J25" s="195"/>
      <c r="K25" s="208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215"/>
      <c r="AJ25" s="400"/>
      <c r="AL25" s="88"/>
    </row>
    <row r="26" spans="2:38" ht="20.149999999999999" customHeight="1" x14ac:dyDescent="0.35">
      <c r="G26" s="396"/>
      <c r="H26" s="208"/>
      <c r="I26" s="195"/>
      <c r="J26" s="195"/>
      <c r="K26" s="208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215"/>
      <c r="AJ26" s="400"/>
      <c r="AL26" s="87"/>
    </row>
    <row r="27" spans="2:38" ht="20.149999999999999" customHeight="1" x14ac:dyDescent="0.35">
      <c r="G27" s="396"/>
      <c r="H27" s="208"/>
      <c r="I27" s="195"/>
      <c r="J27" s="195"/>
      <c r="K27" s="208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215"/>
      <c r="AJ27" s="400"/>
      <c r="AL27" s="87"/>
    </row>
    <row r="28" spans="2:38" ht="20.149999999999999" customHeight="1" x14ac:dyDescent="0.35">
      <c r="G28" s="396"/>
      <c r="H28" s="208"/>
      <c r="I28" s="195"/>
      <c r="J28" s="195"/>
      <c r="K28" s="208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215"/>
      <c r="AJ28" s="400"/>
      <c r="AL28" s="88"/>
    </row>
    <row r="29" spans="2:38" ht="20.149999999999999" customHeight="1" x14ac:dyDescent="0.35">
      <c r="G29" s="396"/>
      <c r="H29" s="208"/>
      <c r="I29" s="195"/>
      <c r="J29" s="195"/>
      <c r="K29" s="208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215"/>
      <c r="AJ29" s="400"/>
      <c r="AL29" s="88"/>
    </row>
    <row r="30" spans="2:38" ht="20.149999999999999" customHeight="1" x14ac:dyDescent="0.35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215"/>
      <c r="AJ30" s="400"/>
      <c r="AL30" s="87"/>
    </row>
    <row r="31" spans="2:38" ht="20.149999999999999" customHeight="1" x14ac:dyDescent="0.35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215"/>
      <c r="AJ31" s="400"/>
      <c r="AL31" s="87"/>
    </row>
    <row r="32" spans="2:38" ht="20.149999999999999" customHeight="1" x14ac:dyDescent="0.35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215"/>
      <c r="AJ32" s="400"/>
    </row>
    <row r="33" spans="7:36" ht="20.149999999999999" customHeight="1" x14ac:dyDescent="0.35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215"/>
      <c r="AJ33" s="400"/>
    </row>
    <row r="34" spans="7:36" ht="20.149999999999999" customHeight="1" x14ac:dyDescent="0.35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215"/>
      <c r="AJ34" s="400"/>
    </row>
    <row r="35" spans="7:36" ht="20.149999999999999" customHeight="1" x14ac:dyDescent="0.35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215"/>
      <c r="AJ35" s="400"/>
    </row>
    <row r="36" spans="7:36" ht="20.149999999999999" customHeight="1" x14ac:dyDescent="0.35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215"/>
      <c r="AJ36" s="400"/>
    </row>
    <row r="37" spans="7:36" ht="20.149999999999999" customHeight="1" thickBot="1" x14ac:dyDescent="0.4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216"/>
      <c r="AJ37" s="400"/>
    </row>
    <row r="38" spans="7:36" ht="20.149999999999999" customHeight="1" thickBot="1" x14ac:dyDescent="0.4">
      <c r="G38" s="410"/>
      <c r="H38" s="503" t="s">
        <v>228</v>
      </c>
      <c r="I38" s="504"/>
      <c r="J38" s="505"/>
      <c r="K38" s="211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3"/>
      <c r="AJ38" s="411"/>
    </row>
    <row r="39" spans="7:36" s="123" customFormat="1" ht="20.149999999999999" customHeight="1" thickBot="1" x14ac:dyDescent="0.4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09"/>
      <c r="AJ39" s="399"/>
    </row>
  </sheetData>
  <sheetProtection algorithmName="SHA-512" hashValue="glDavCszDaCwS2gv0/fBAUOe20BGbINRCj8msCPXAn644UGuddDrYu+WEh4Heu1DNUOU2LTPNGKNP/8NamGLiQ==" saltValue="yBjGPVtqN/gyWX127SmJRA==" spinCount="100000" sheet="1" selectLockedCells="1"/>
  <dataConsolidate/>
  <mergeCells count="5">
    <mergeCell ref="H38:J38"/>
    <mergeCell ref="K5:AI5"/>
    <mergeCell ref="H5:H7"/>
    <mergeCell ref="I5:I7"/>
    <mergeCell ref="J5:J7"/>
  </mergeCells>
  <conditionalFormatting sqref="D18:D19">
    <cfRule type="cellIs" dxfId="31" priority="4" stopIfTrue="1" operator="equal">
      <formula>""</formula>
    </cfRule>
  </conditionalFormatting>
  <conditionalFormatting sqref="H8:J37">
    <cfRule type="cellIs" dxfId="30" priority="1" stopIfTrue="1" operator="equal">
      <formula>""</formula>
    </cfRule>
  </conditionalFormatting>
  <conditionalFormatting sqref="J8:J37">
    <cfRule type="expression" dxfId="29" priority="2" stopIfTrue="1">
      <formula>(ISNUMBER(SEARCH(",",J8)))</formula>
    </cfRule>
  </conditionalFormatting>
  <conditionalFormatting sqref="K8:AI37">
    <cfRule type="cellIs" priority="11" stopIfTrue="1" operator="between">
      <formula>K$38</formula>
      <formula>1000000000000000</formula>
    </cfRule>
    <cfRule type="cellIs" dxfId="27" priority="12" stopIfTrue="1" operator="lessThan">
      <formula>K$38</formula>
    </cfRule>
    <cfRule type="cellIs" dxfId="26" priority="13" stopIfTrue="1" operator="notEqual">
      <formula>"&lt;LOD"</formula>
    </cfRule>
  </conditionalFormatting>
  <conditionalFormatting sqref="K8:AI38">
    <cfRule type="cellIs" dxfId="25" priority="10" stopIfTrue="1" operator="equal">
      <formula>""</formula>
    </cfRule>
  </conditionalFormatting>
  <dataValidations count="2">
    <dataValidation allowBlank="1" showInputMessage="1" showErrorMessage="1" promptTitle="Date of analysis" prompt="Enter as dd/mm/yyyy" sqref="D19" xr:uid="{00000000-0002-0000-0B00-000000000000}"/>
    <dataValidation type="custom" showInputMessage="1" showErrorMessage="1" sqref="K8:AI37" xr:uid="{00000000-0002-0000-0B00-000001000000}">
      <formula1>OR(AND(ISNUMBER(K8), K$38&lt;&gt;"", K8&gt;=K$38), AND(NOT(ISNUMBER(K8)), K8="&lt;LOD"))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F726879-0E03-4D90-9BB7-F578F3E8B4CE}">
            <xm:f>NOT(ISNUMBER(MATCH(J8,'Gwybodaeth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B00-000002000000}">
          <x14:formula1>
            <xm:f>'Gwybodaeth Ymgeiswyr'!$C$25:$C$30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B00-000003000000}">
          <x14:formula1>
            <xm:f>'Gwybodaeth Ymgeiswyr'!$K$8:$K$35</xm:f>
          </x14:formula1>
          <xm:sqref>J8:J37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rgb="FF009999"/>
  </sheetPr>
  <dimension ref="B1:AM751"/>
  <sheetViews>
    <sheetView zoomScale="70" zoomScaleNormal="70" workbookViewId="0">
      <selection activeCell="D6" sqref="D6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23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24.3046875" style="3" bestFit="1" customWidth="1"/>
    <col min="11" max="11" width="24.07421875" style="3" customWidth="1"/>
    <col min="12" max="12" width="27.4609375" style="3" customWidth="1"/>
    <col min="13" max="13" width="26.3046875" style="3" customWidth="1"/>
    <col min="14" max="38" width="24.765625" style="3" customWidth="1"/>
    <col min="39" max="39" width="4.4609375" style="70" customWidth="1"/>
    <col min="40" max="40" width="3.84375" style="3" customWidth="1"/>
    <col min="41" max="16384" width="8.84375" style="3"/>
  </cols>
  <sheetData>
    <row r="1" spans="2:39" ht="12" customHeight="1" x14ac:dyDescent="0.35"/>
    <row r="2" spans="2:39" ht="20.149999999999999" customHeight="1" x14ac:dyDescent="0.35">
      <c r="B2" s="18" t="s">
        <v>169</v>
      </c>
      <c r="J2" s="3" t="s">
        <v>135</v>
      </c>
    </row>
    <row r="3" spans="2:39" ht="20.149999999999999" customHeight="1" x14ac:dyDescent="0.35">
      <c r="B3" s="18"/>
    </row>
    <row r="4" spans="2:39" ht="20.149999999999999" customHeight="1" thickBot="1" x14ac:dyDescent="0.4">
      <c r="B4" s="4" t="s">
        <v>71</v>
      </c>
      <c r="H4" s="19" t="s">
        <v>127</v>
      </c>
    </row>
    <row r="5" spans="2:39" ht="20.149999999999999" customHeight="1" thickBot="1" x14ac:dyDescent="0.4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4"/>
    </row>
    <row r="6" spans="2:39" ht="20.149999999999999" customHeight="1" x14ac:dyDescent="0.35">
      <c r="B6" s="396"/>
      <c r="C6" s="26" t="s">
        <v>4</v>
      </c>
      <c r="D6" s="45" t="str">
        <f>IF('Gwybodaeth Ymgeiswyr'!E15="","",'Gwybodaeth Ymgeiswyr'!E15)</f>
        <v/>
      </c>
      <c r="E6" s="400"/>
      <c r="G6" s="396"/>
      <c r="H6" s="467" t="s">
        <v>23</v>
      </c>
      <c r="I6" s="470" t="s">
        <v>9</v>
      </c>
      <c r="J6" s="470" t="s">
        <v>78</v>
      </c>
      <c r="K6" s="523" t="s">
        <v>24</v>
      </c>
      <c r="L6" s="539" t="s">
        <v>176</v>
      </c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7" t="s">
        <v>229</v>
      </c>
      <c r="AL6" s="550" t="s">
        <v>230</v>
      </c>
      <c r="AM6" s="400"/>
    </row>
    <row r="7" spans="2:39" ht="41.25" customHeight="1" x14ac:dyDescent="0.35">
      <c r="B7" s="396"/>
      <c r="C7" s="31" t="s">
        <v>89</v>
      </c>
      <c r="D7" s="46" t="str">
        <f>IF('Gwybodaeth Ymgeiswyr'!E16="","",'Gwybodaeth Ymgeiswyr'!E16)</f>
        <v/>
      </c>
      <c r="E7" s="400"/>
      <c r="G7" s="396"/>
      <c r="H7" s="468"/>
      <c r="I7" s="471"/>
      <c r="J7" s="471"/>
      <c r="K7" s="546"/>
      <c r="L7" s="246" t="s">
        <v>177</v>
      </c>
      <c r="M7" s="247" t="s">
        <v>178</v>
      </c>
      <c r="N7" s="247" t="s">
        <v>179</v>
      </c>
      <c r="O7" s="248" t="s">
        <v>180</v>
      </c>
      <c r="P7" s="247" t="s">
        <v>181</v>
      </c>
      <c r="Q7" s="248" t="s">
        <v>182</v>
      </c>
      <c r="R7" s="105" t="s">
        <v>183</v>
      </c>
      <c r="S7" s="105" t="s">
        <v>184</v>
      </c>
      <c r="T7" s="105" t="s">
        <v>185</v>
      </c>
      <c r="U7" s="249" t="s">
        <v>186</v>
      </c>
      <c r="V7" s="105" t="s">
        <v>187</v>
      </c>
      <c r="W7" s="105" t="s">
        <v>188</v>
      </c>
      <c r="X7" s="105" t="s">
        <v>189</v>
      </c>
      <c r="Y7" s="250" t="s">
        <v>190</v>
      </c>
      <c r="Z7" s="249" t="s">
        <v>191</v>
      </c>
      <c r="AA7" s="105" t="s">
        <v>192</v>
      </c>
      <c r="AB7" s="105" t="s">
        <v>193</v>
      </c>
      <c r="AC7" s="105" t="s">
        <v>194</v>
      </c>
      <c r="AD7" s="249" t="s">
        <v>195</v>
      </c>
      <c r="AE7" s="105" t="s">
        <v>196</v>
      </c>
      <c r="AF7" s="105" t="s">
        <v>197</v>
      </c>
      <c r="AG7" s="105" t="s">
        <v>198</v>
      </c>
      <c r="AH7" s="105" t="s">
        <v>199</v>
      </c>
      <c r="AI7" s="249" t="s">
        <v>200</v>
      </c>
      <c r="AJ7" s="251" t="s">
        <v>201</v>
      </c>
      <c r="AK7" s="548"/>
      <c r="AL7" s="551"/>
      <c r="AM7" s="400"/>
    </row>
    <row r="8" spans="2:39" ht="20.149999999999999" customHeight="1" thickBot="1" x14ac:dyDescent="0.4">
      <c r="B8" s="396"/>
      <c r="C8" s="31" t="s">
        <v>5</v>
      </c>
      <c r="D8" s="46" t="str">
        <f>IF('Gwybodaeth Ymgeiswyr'!E17="","",'Gwybodaeth Ymgeiswyr'!E17)</f>
        <v/>
      </c>
      <c r="E8" s="400"/>
      <c r="G8" s="396"/>
      <c r="H8" s="469"/>
      <c r="I8" s="472"/>
      <c r="J8" s="472"/>
      <c r="K8" s="524"/>
      <c r="L8" s="252" t="s">
        <v>202</v>
      </c>
      <c r="M8" s="253" t="s">
        <v>203</v>
      </c>
      <c r="N8" s="253" t="s">
        <v>204</v>
      </c>
      <c r="O8" s="254" t="s">
        <v>205</v>
      </c>
      <c r="P8" s="253" t="s">
        <v>206</v>
      </c>
      <c r="Q8" s="254" t="s">
        <v>207</v>
      </c>
      <c r="R8" s="107" t="s">
        <v>208</v>
      </c>
      <c r="S8" s="107" t="s">
        <v>209</v>
      </c>
      <c r="T8" s="107" t="s">
        <v>210</v>
      </c>
      <c r="U8" s="255" t="s">
        <v>211</v>
      </c>
      <c r="V8" s="107" t="s">
        <v>212</v>
      </c>
      <c r="W8" s="107" t="s">
        <v>213</v>
      </c>
      <c r="X8" s="107" t="s">
        <v>214</v>
      </c>
      <c r="Y8" s="256" t="s">
        <v>215</v>
      </c>
      <c r="Z8" s="255" t="s">
        <v>216</v>
      </c>
      <c r="AA8" s="107" t="s">
        <v>217</v>
      </c>
      <c r="AB8" s="107" t="s">
        <v>218</v>
      </c>
      <c r="AC8" s="107" t="s">
        <v>219</v>
      </c>
      <c r="AD8" s="255" t="s">
        <v>220</v>
      </c>
      <c r="AE8" s="107" t="s">
        <v>221</v>
      </c>
      <c r="AF8" s="107" t="s">
        <v>222</v>
      </c>
      <c r="AG8" s="107" t="s">
        <v>223</v>
      </c>
      <c r="AH8" s="107" t="s">
        <v>224</v>
      </c>
      <c r="AI8" s="255" t="s">
        <v>225</v>
      </c>
      <c r="AJ8" s="257" t="s">
        <v>226</v>
      </c>
      <c r="AK8" s="549"/>
      <c r="AL8" s="552"/>
      <c r="AM8" s="400"/>
    </row>
    <row r="9" spans="2:39" ht="20.149999999999999" customHeight="1" x14ac:dyDescent="0.35">
      <c r="B9" s="396"/>
      <c r="C9" s="31" t="s">
        <v>6</v>
      </c>
      <c r="D9" s="199" t="str">
        <f>IF('Gwybodaeth Ymgeiswyr'!E18="","",'Gwybodaeth Ymgeiswyr'!E18)</f>
        <v/>
      </c>
      <c r="E9" s="400"/>
      <c r="G9" s="396"/>
      <c r="H9" s="20" t="str">
        <f>IF('Data deuffenyl polyclorinedig'!H8="","",'Data deuffenyl polyclorinedig'!H8)</f>
        <v/>
      </c>
      <c r="I9" s="21" t="str">
        <f>IF('Data deuffenyl polyclorinedig'!I8="","",'Data deuffenyl polyclorinedig'!I8)</f>
        <v/>
      </c>
      <c r="J9" s="205" t="str">
        <f>IFERROR(IF(K9="","",(IF(VLOOKUP(K9,'Gwybodaeth Ymgeiswyr'!$K$8:$L$37,2,0)="y","y",""))),"Manual entry required")</f>
        <v/>
      </c>
      <c r="K9" s="36" t="str">
        <f>IF('Data deuffenyl polyclorinedig'!J8="","",'Data deuffenyl polyclorinedig'!J8)</f>
        <v/>
      </c>
      <c r="L9" s="20" t="str">
        <f>IF('Data deuffenyl polyclorinedig'!K8="","",IF(ISNUMBER('Data deuffenyl polyclorinedig'!K8)=TRUE, IF('Data deuffenyl polyclorinedig'!K8&lt;'Data deuffenyl polyclorinedig'!K$38, "ERROR", 'Data deuffenyl polyclorinedig'!K8), IF('Data deuffenyl polyclorinedig'!K8="&lt;LOD",'Data deuffenyl polyclorinedig'!K$38, "ERROR")))</f>
        <v/>
      </c>
      <c r="M9" s="140" t="str">
        <f>IF('Data deuffenyl polyclorinedig'!L8="","",IF(ISNUMBER('Data deuffenyl polyclorinedig'!L8)=TRUE, IF('Data deuffenyl polyclorinedig'!L8&lt;'Data deuffenyl polyclorinedig'!L$38, "ERROR", 'Data deuffenyl polyclorinedig'!L8), IF('Data deuffenyl polyclorinedig'!L8="&lt;LOD",'Data deuffenyl polyclorinedig'!L$38, "ERROR")))</f>
        <v/>
      </c>
      <c r="N9" s="140" t="str">
        <f>IF('Data deuffenyl polyclorinedig'!M8="","",IF(ISNUMBER('Data deuffenyl polyclorinedig'!M8)=TRUE, IF('Data deuffenyl polyclorinedig'!M8&lt;'Data deuffenyl polyclorinedig'!M$38, "ERROR", 'Data deuffenyl polyclorinedig'!M8), IF('Data deuffenyl polyclorinedig'!M8="&lt;LOD",'Data deuffenyl polyclorinedig'!M$38, "ERROR")))</f>
        <v/>
      </c>
      <c r="O9" s="140" t="str">
        <f>IF('Data deuffenyl polyclorinedig'!N8="","",IF(ISNUMBER('Data deuffenyl polyclorinedig'!N8)=TRUE, IF('Data deuffenyl polyclorinedig'!N8&lt;'Data deuffenyl polyclorinedig'!N$38, "ERROR", 'Data deuffenyl polyclorinedig'!N8), IF('Data deuffenyl polyclorinedig'!N8="&lt;LOD",'Data deuffenyl polyclorinedig'!N$38, "ERROR")))</f>
        <v/>
      </c>
      <c r="P9" s="140" t="str">
        <f>IF('Data deuffenyl polyclorinedig'!O8="","",IF(ISNUMBER('Data deuffenyl polyclorinedig'!O8)=TRUE, IF('Data deuffenyl polyclorinedig'!O8&lt;'Data deuffenyl polyclorinedig'!O$38, "ERROR", 'Data deuffenyl polyclorinedig'!O8), IF('Data deuffenyl polyclorinedig'!O8="&lt;LOD",'Data deuffenyl polyclorinedig'!O$38, "ERROR")))</f>
        <v/>
      </c>
      <c r="Q9" s="140" t="str">
        <f>IF('Data deuffenyl polyclorinedig'!P8="","",IF(ISNUMBER('Data deuffenyl polyclorinedig'!P8)=TRUE, IF('Data deuffenyl polyclorinedig'!P8&lt;'Data deuffenyl polyclorinedig'!P$38, "ERROR", 'Data deuffenyl polyclorinedig'!P8), IF('Data deuffenyl polyclorinedig'!P8="&lt;LOD",'Data deuffenyl polyclorinedig'!P$38, "ERROR")))</f>
        <v/>
      </c>
      <c r="R9" s="140" t="str">
        <f>IF('Data deuffenyl polyclorinedig'!Q8="","",IF(ISNUMBER('Data deuffenyl polyclorinedig'!Q8)=TRUE, IF('Data deuffenyl polyclorinedig'!Q8&lt;'Data deuffenyl polyclorinedig'!Q$38, "ERROR", 'Data deuffenyl polyclorinedig'!Q8), IF('Data deuffenyl polyclorinedig'!Q8="&lt;LOD",'Data deuffenyl polyclorinedig'!Q$38, "ERROR")))</f>
        <v/>
      </c>
      <c r="S9" s="140" t="str">
        <f>IF('Data deuffenyl polyclorinedig'!R8="","",IF(ISNUMBER('Data deuffenyl polyclorinedig'!R8)=TRUE, IF('Data deuffenyl polyclorinedig'!R8&lt;'Data deuffenyl polyclorinedig'!R$38, "ERROR", 'Data deuffenyl polyclorinedig'!R8), IF('Data deuffenyl polyclorinedig'!R8="&lt;LOD",'Data deuffenyl polyclorinedig'!R$38, "ERROR")))</f>
        <v/>
      </c>
      <c r="T9" s="140" t="str">
        <f>IF('Data deuffenyl polyclorinedig'!S8="","",IF(ISNUMBER('Data deuffenyl polyclorinedig'!S8)=TRUE, IF('Data deuffenyl polyclorinedig'!S8&lt;'Data deuffenyl polyclorinedig'!S$38, "ERROR", 'Data deuffenyl polyclorinedig'!S8), IF('Data deuffenyl polyclorinedig'!S8="&lt;LOD",'Data deuffenyl polyclorinedig'!S$38, "ERROR")))</f>
        <v/>
      </c>
      <c r="U9" s="140" t="str">
        <f>IF('Data deuffenyl polyclorinedig'!T8="","",IF(ISNUMBER('Data deuffenyl polyclorinedig'!T8)=TRUE, IF('Data deuffenyl polyclorinedig'!T8&lt;'Data deuffenyl polyclorinedig'!T$38, "ERROR", 'Data deuffenyl polyclorinedig'!T8), IF('Data deuffenyl polyclorinedig'!T8="&lt;LOD",'Data deuffenyl polyclorinedig'!T$38, "ERROR")))</f>
        <v/>
      </c>
      <c r="V9" s="140" t="str">
        <f>IF('Data deuffenyl polyclorinedig'!U8="","",IF(ISNUMBER('Data deuffenyl polyclorinedig'!U8)=TRUE, IF('Data deuffenyl polyclorinedig'!U8&lt;'Data deuffenyl polyclorinedig'!U$38, "ERROR", 'Data deuffenyl polyclorinedig'!U8), IF('Data deuffenyl polyclorinedig'!U8="&lt;LOD",'Data deuffenyl polyclorinedig'!U$38, "ERROR")))</f>
        <v/>
      </c>
      <c r="W9" s="140" t="str">
        <f>IF('Data deuffenyl polyclorinedig'!V8="","",IF(ISNUMBER('Data deuffenyl polyclorinedig'!V8)=TRUE, IF('Data deuffenyl polyclorinedig'!V8&lt;'Data deuffenyl polyclorinedig'!V$38, "ERROR", 'Data deuffenyl polyclorinedig'!V8), IF('Data deuffenyl polyclorinedig'!V8="&lt;LOD",'Data deuffenyl polyclorinedig'!V$38, "ERROR")))</f>
        <v/>
      </c>
      <c r="X9" s="140" t="str">
        <f>IF('Data deuffenyl polyclorinedig'!W8="","",IF(ISNUMBER('Data deuffenyl polyclorinedig'!W8)=TRUE, IF('Data deuffenyl polyclorinedig'!W8&lt;'Data deuffenyl polyclorinedig'!W$38, "ERROR", 'Data deuffenyl polyclorinedig'!W8), IF('Data deuffenyl polyclorinedig'!W8="&lt;LOD",'Data deuffenyl polyclorinedig'!W$38, "ERROR")))</f>
        <v/>
      </c>
      <c r="Y9" s="21" t="str">
        <f>IF('Data deuffenyl polyclorinedig'!X8="","",IF(ISNUMBER('Data deuffenyl polyclorinedig'!X8)=TRUE, IF('Data deuffenyl polyclorinedig'!X8&lt;'Data deuffenyl polyclorinedig'!X$38, "ERROR", 'Data deuffenyl polyclorinedig'!X8), IF('Data deuffenyl polyclorinedig'!X8="&lt;LOD",'Data deuffenyl polyclorinedig'!X$38, "ERROR")))</f>
        <v/>
      </c>
      <c r="Z9" s="21" t="str">
        <f>IF('Data deuffenyl polyclorinedig'!Y8="","",IF(ISNUMBER('Data deuffenyl polyclorinedig'!Y8)=TRUE, IF('Data deuffenyl polyclorinedig'!Y8&lt;'Data deuffenyl polyclorinedig'!Y$38, "ERROR", 'Data deuffenyl polyclorinedig'!Y8), IF('Data deuffenyl polyclorinedig'!Y8="&lt;LOD",'Data deuffenyl polyclorinedig'!Y$38, "ERROR")))</f>
        <v/>
      </c>
      <c r="AA9" s="21" t="str">
        <f>IF('Data deuffenyl polyclorinedig'!Z8="","",IF(ISNUMBER('Data deuffenyl polyclorinedig'!Z8)=TRUE, IF('Data deuffenyl polyclorinedig'!Z8&lt;'Data deuffenyl polyclorinedig'!Z$38, "ERROR", 'Data deuffenyl polyclorinedig'!Z8), IF('Data deuffenyl polyclorinedig'!Z8="&lt;LOD",'Data deuffenyl polyclorinedig'!Z$38, "ERROR")))</f>
        <v/>
      </c>
      <c r="AB9" s="21" t="str">
        <f>IF('Data deuffenyl polyclorinedig'!AA8="","",IF(ISNUMBER('Data deuffenyl polyclorinedig'!AA8)=TRUE, IF('Data deuffenyl polyclorinedig'!AA8&lt;'Data deuffenyl polyclorinedig'!AA$38, "ERROR", 'Data deuffenyl polyclorinedig'!AA8), IF('Data deuffenyl polyclorinedig'!AA8="&lt;LOD",'Data deuffenyl polyclorinedig'!AA$38, "ERROR")))</f>
        <v/>
      </c>
      <c r="AC9" s="21" t="str">
        <f>IF('Data deuffenyl polyclorinedig'!AB8="","",IF(ISNUMBER('Data deuffenyl polyclorinedig'!AB8)=TRUE, IF('Data deuffenyl polyclorinedig'!AB8&lt;'Data deuffenyl polyclorinedig'!AB$38, "ERROR", 'Data deuffenyl polyclorinedig'!AB8), IF('Data deuffenyl polyclorinedig'!AB8="&lt;LOD",'Data deuffenyl polyclorinedig'!AB$38, "ERROR")))</f>
        <v/>
      </c>
      <c r="AD9" s="21" t="str">
        <f>IF('Data deuffenyl polyclorinedig'!AC8="","",IF(ISNUMBER('Data deuffenyl polyclorinedig'!AC8)=TRUE, IF('Data deuffenyl polyclorinedig'!AC8&lt;'Data deuffenyl polyclorinedig'!AC$38, "ERROR", 'Data deuffenyl polyclorinedig'!AC8), IF('Data deuffenyl polyclorinedig'!AC8="&lt;LOD",'Data deuffenyl polyclorinedig'!AC$38, "ERROR")))</f>
        <v/>
      </c>
      <c r="AE9" s="21" t="str">
        <f>IF('Data deuffenyl polyclorinedig'!AD8="","",IF(ISNUMBER('Data deuffenyl polyclorinedig'!AD8)=TRUE, IF('Data deuffenyl polyclorinedig'!AD8&lt;'Data deuffenyl polyclorinedig'!AD$38, "ERROR", 'Data deuffenyl polyclorinedig'!AD8), IF('Data deuffenyl polyclorinedig'!AD8="&lt;LOD",'Data deuffenyl polyclorinedig'!AD$38, "ERROR")))</f>
        <v/>
      </c>
      <c r="AF9" s="21" t="str">
        <f>IF('Data deuffenyl polyclorinedig'!AE8="","",IF(ISNUMBER('Data deuffenyl polyclorinedig'!AE8)=TRUE, IF('Data deuffenyl polyclorinedig'!AE8&lt;'Data deuffenyl polyclorinedig'!AE$38, "ERROR", 'Data deuffenyl polyclorinedig'!AE8), IF('Data deuffenyl polyclorinedig'!AE8="&lt;LOD",'Data deuffenyl polyclorinedig'!AE$38, "ERROR")))</f>
        <v/>
      </c>
      <c r="AG9" s="21" t="str">
        <f>IF('Data deuffenyl polyclorinedig'!AF8="","",IF(ISNUMBER('Data deuffenyl polyclorinedig'!AF8)=TRUE, IF('Data deuffenyl polyclorinedig'!AF8&lt;'Data deuffenyl polyclorinedig'!AF$38, "ERROR", 'Data deuffenyl polyclorinedig'!AF8), IF('Data deuffenyl polyclorinedig'!AF8="&lt;LOD",'Data deuffenyl polyclorinedig'!AF$38, "ERROR")))</f>
        <v/>
      </c>
      <c r="AH9" s="21" t="str">
        <f>IF('Data deuffenyl polyclorinedig'!AG8="","",IF(ISNUMBER('Data deuffenyl polyclorinedig'!AG8)=TRUE, IF('Data deuffenyl polyclorinedig'!AG8&lt;'Data deuffenyl polyclorinedig'!AG$38, "ERROR", 'Data deuffenyl polyclorinedig'!AG8), IF('Data deuffenyl polyclorinedig'!AG8="&lt;LOD",'Data deuffenyl polyclorinedig'!AG$38, "ERROR")))</f>
        <v/>
      </c>
      <c r="AI9" s="21" t="str">
        <f>IF('Data deuffenyl polyclorinedig'!AH8="","",IF(ISNUMBER('Data deuffenyl polyclorinedig'!AH8)=TRUE, IF('Data deuffenyl polyclorinedig'!AH8&lt;'Data deuffenyl polyclorinedig'!AH$38, "ERROR", 'Data deuffenyl polyclorinedig'!AH8), IF('Data deuffenyl polyclorinedig'!AH8="&lt;LOD",'Data deuffenyl polyclorinedig'!AH$38, "ERROR")))</f>
        <v/>
      </c>
      <c r="AJ9" s="36" t="str">
        <f>IF('Data deuffenyl polyclorinedig'!AI8="","",IF(ISNUMBER('Data deuffenyl polyclorinedig'!AI8)=TRUE, IF('Data deuffenyl polyclorinedig'!AI8&lt;'Data deuffenyl polyclorinedig'!AI$38, "ERROR", 'Data deuffenyl polyclorinedig'!AI8), IF('Data deuffenyl polyclorinedig'!AI8="&lt;LOD",'Data deuffenyl polyclorinedig'!AI$38, "ERROR")))</f>
        <v/>
      </c>
      <c r="AK9" s="39" t="str">
        <f t="shared" ref="AK9:AK30" si="0">IF(COUNT(AI9,AD9,Z9,U9,Q9,O9,L9)&lt;1,"",SUM(AI9,AD9,Z9,U9,Q9,O9,L9))</f>
        <v/>
      </c>
      <c r="AL9" s="225" t="str">
        <f t="shared" ref="AL9:AL30" si="1">IF(COUNT(L9:AJ9)&lt;1,"",(SUM(L9:AJ9)))</f>
        <v/>
      </c>
      <c r="AM9" s="400"/>
    </row>
    <row r="10" spans="2:39" ht="20.149999999999999" customHeight="1" thickBot="1" x14ac:dyDescent="0.4">
      <c r="B10" s="396"/>
      <c r="C10" s="32" t="s">
        <v>7</v>
      </c>
      <c r="D10" s="47" t="str">
        <f>IF('Gwybodaeth Ymgeiswyr'!E19="","",'Gwybodaeth Ymgeiswyr'!E19)</f>
        <v/>
      </c>
      <c r="E10" s="400"/>
      <c r="G10" s="396"/>
      <c r="H10" s="23" t="str">
        <f>IF('Data deuffenyl polyclorinedig'!H9="","",'Data deuffenyl polyclorinedig'!H9)</f>
        <v/>
      </c>
      <c r="I10" s="24" t="str">
        <f>IF('Data deuffenyl polyclorinedig'!I9="","",'Data deuffenyl polyclorinedig'!I9)</f>
        <v/>
      </c>
      <c r="J10" s="204" t="str">
        <f>IFERROR(IF(K10="","",(IF(VLOOKUP(K10,'Gwybodaeth Ymgeiswyr'!$K$8:$L$37,2,0)="y","y",""))),"Manual entry required")</f>
        <v/>
      </c>
      <c r="K10" s="37" t="str">
        <f>IF('Data deuffenyl polyclorinedig'!J9="","",'Data deuffenyl polyclorinedig'!J9)</f>
        <v/>
      </c>
      <c r="L10" s="23" t="str">
        <f>IF('Data deuffenyl polyclorinedig'!K9="","",IF(ISNUMBER('Data deuffenyl polyclorinedig'!K9)=TRUE, IF('Data deuffenyl polyclorinedig'!K9&lt;'Data deuffenyl polyclorinedig'!K$38, "ERROR", 'Data deuffenyl polyclorinedig'!K9), IF('Data deuffenyl polyclorinedig'!K9="&lt;LOD",'Data deuffenyl polyclorinedig'!K$38, "ERROR")))</f>
        <v/>
      </c>
      <c r="M10" s="141" t="str">
        <f>IF('Data deuffenyl polyclorinedig'!L9="","",IF(ISNUMBER('Data deuffenyl polyclorinedig'!L9)=TRUE, IF('Data deuffenyl polyclorinedig'!L9&lt;'Data deuffenyl polyclorinedig'!L$38, "ERROR", 'Data deuffenyl polyclorinedig'!L9), IF('Data deuffenyl polyclorinedig'!L9="&lt;LOD",'Data deuffenyl polyclorinedig'!L$38, "ERROR")))</f>
        <v/>
      </c>
      <c r="N10" s="141" t="str">
        <f>IF('Data deuffenyl polyclorinedig'!M9="","",IF(ISNUMBER('Data deuffenyl polyclorinedig'!M9)=TRUE, IF('Data deuffenyl polyclorinedig'!M9&lt;'Data deuffenyl polyclorinedig'!M$38, "ERROR", 'Data deuffenyl polyclorinedig'!M9), IF('Data deuffenyl polyclorinedig'!M9="&lt;LOD",'Data deuffenyl polyclorinedig'!M$38, "ERROR")))</f>
        <v/>
      </c>
      <c r="O10" s="141" t="str">
        <f>IF('Data deuffenyl polyclorinedig'!N9="","",IF(ISNUMBER('Data deuffenyl polyclorinedig'!N9)=TRUE, IF('Data deuffenyl polyclorinedig'!N9&lt;'Data deuffenyl polyclorinedig'!N$38, "ERROR", 'Data deuffenyl polyclorinedig'!N9), IF('Data deuffenyl polyclorinedig'!N9="&lt;LOD",'Data deuffenyl polyclorinedig'!N$38, "ERROR")))</f>
        <v/>
      </c>
      <c r="P10" s="141" t="str">
        <f>IF('Data deuffenyl polyclorinedig'!O9="","",IF(ISNUMBER('Data deuffenyl polyclorinedig'!O9)=TRUE, IF('Data deuffenyl polyclorinedig'!O9&lt;'Data deuffenyl polyclorinedig'!O$38, "ERROR", 'Data deuffenyl polyclorinedig'!O9), IF('Data deuffenyl polyclorinedig'!O9="&lt;LOD",'Data deuffenyl polyclorinedig'!O$38, "ERROR")))</f>
        <v/>
      </c>
      <c r="Q10" s="141" t="str">
        <f>IF('Data deuffenyl polyclorinedig'!P9="","",IF(ISNUMBER('Data deuffenyl polyclorinedig'!P9)=TRUE, IF('Data deuffenyl polyclorinedig'!P9&lt;'Data deuffenyl polyclorinedig'!P$38, "ERROR", 'Data deuffenyl polyclorinedig'!P9), IF('Data deuffenyl polyclorinedig'!P9="&lt;LOD",'Data deuffenyl polyclorinedig'!P$38, "ERROR")))</f>
        <v/>
      </c>
      <c r="R10" s="141" t="str">
        <f>IF('Data deuffenyl polyclorinedig'!Q9="","",IF(ISNUMBER('Data deuffenyl polyclorinedig'!Q9)=TRUE, IF('Data deuffenyl polyclorinedig'!Q9&lt;'Data deuffenyl polyclorinedig'!Q$38, "ERROR", 'Data deuffenyl polyclorinedig'!Q9), IF('Data deuffenyl polyclorinedig'!Q9="&lt;LOD",'Data deuffenyl polyclorinedig'!Q$38, "ERROR")))</f>
        <v/>
      </c>
      <c r="S10" s="141" t="str">
        <f>IF('Data deuffenyl polyclorinedig'!R9="","",IF(ISNUMBER('Data deuffenyl polyclorinedig'!R9)=TRUE, IF('Data deuffenyl polyclorinedig'!R9&lt;'Data deuffenyl polyclorinedig'!R$38, "ERROR", 'Data deuffenyl polyclorinedig'!R9), IF('Data deuffenyl polyclorinedig'!R9="&lt;LOD",'Data deuffenyl polyclorinedig'!R$38, "ERROR")))</f>
        <v/>
      </c>
      <c r="T10" s="141" t="str">
        <f>IF('Data deuffenyl polyclorinedig'!S9="","",IF(ISNUMBER('Data deuffenyl polyclorinedig'!S9)=TRUE, IF('Data deuffenyl polyclorinedig'!S9&lt;'Data deuffenyl polyclorinedig'!S$38, "ERROR", 'Data deuffenyl polyclorinedig'!S9), IF('Data deuffenyl polyclorinedig'!S9="&lt;LOD",'Data deuffenyl polyclorinedig'!S$38, "ERROR")))</f>
        <v/>
      </c>
      <c r="U10" s="141" t="str">
        <f>IF('Data deuffenyl polyclorinedig'!T9="","",IF(ISNUMBER('Data deuffenyl polyclorinedig'!T9)=TRUE, IF('Data deuffenyl polyclorinedig'!T9&lt;'Data deuffenyl polyclorinedig'!T$38, "ERROR", 'Data deuffenyl polyclorinedig'!T9), IF('Data deuffenyl polyclorinedig'!T9="&lt;LOD",'Data deuffenyl polyclorinedig'!T$38, "ERROR")))</f>
        <v/>
      </c>
      <c r="V10" s="141" t="str">
        <f>IF('Data deuffenyl polyclorinedig'!U9="","",IF(ISNUMBER('Data deuffenyl polyclorinedig'!U9)=TRUE, IF('Data deuffenyl polyclorinedig'!U9&lt;'Data deuffenyl polyclorinedig'!U$38, "ERROR", 'Data deuffenyl polyclorinedig'!U9), IF('Data deuffenyl polyclorinedig'!U9="&lt;LOD",'Data deuffenyl polyclorinedig'!U$38, "ERROR")))</f>
        <v/>
      </c>
      <c r="W10" s="141" t="str">
        <f>IF('Data deuffenyl polyclorinedig'!V9="","",IF(ISNUMBER('Data deuffenyl polyclorinedig'!V9)=TRUE, IF('Data deuffenyl polyclorinedig'!V9&lt;'Data deuffenyl polyclorinedig'!V$38, "ERROR", 'Data deuffenyl polyclorinedig'!V9), IF('Data deuffenyl polyclorinedig'!V9="&lt;LOD",'Data deuffenyl polyclorinedig'!V$38, "ERROR")))</f>
        <v/>
      </c>
      <c r="X10" s="141" t="str">
        <f>IF('Data deuffenyl polyclorinedig'!W9="","",IF(ISNUMBER('Data deuffenyl polyclorinedig'!W9)=TRUE, IF('Data deuffenyl polyclorinedig'!W9&lt;'Data deuffenyl polyclorinedig'!W$38, "ERROR", 'Data deuffenyl polyclorinedig'!W9), IF('Data deuffenyl polyclorinedig'!W9="&lt;LOD",'Data deuffenyl polyclorinedig'!W$38, "ERROR")))</f>
        <v/>
      </c>
      <c r="Y10" s="24" t="str">
        <f>IF('Data deuffenyl polyclorinedig'!X9="","",IF(ISNUMBER('Data deuffenyl polyclorinedig'!X9)=TRUE, IF('Data deuffenyl polyclorinedig'!X9&lt;'Data deuffenyl polyclorinedig'!X$38, "ERROR", 'Data deuffenyl polyclorinedig'!X9), IF('Data deuffenyl polyclorinedig'!X9="&lt;LOD",'Data deuffenyl polyclorinedig'!X$38, "ERROR")))</f>
        <v/>
      </c>
      <c r="Z10" s="24" t="str">
        <f>IF('Data deuffenyl polyclorinedig'!Y9="","",IF(ISNUMBER('Data deuffenyl polyclorinedig'!Y9)=TRUE, IF('Data deuffenyl polyclorinedig'!Y9&lt;'Data deuffenyl polyclorinedig'!Y$38, "ERROR", 'Data deuffenyl polyclorinedig'!Y9), IF('Data deuffenyl polyclorinedig'!Y9="&lt;LOD",'Data deuffenyl polyclorinedig'!Y$38, "ERROR")))</f>
        <v/>
      </c>
      <c r="AA10" s="24" t="str">
        <f>IF('Data deuffenyl polyclorinedig'!Z9="","",IF(ISNUMBER('Data deuffenyl polyclorinedig'!Z9)=TRUE, IF('Data deuffenyl polyclorinedig'!Z9&lt;'Data deuffenyl polyclorinedig'!Z$38, "ERROR", 'Data deuffenyl polyclorinedig'!Z9), IF('Data deuffenyl polyclorinedig'!Z9="&lt;LOD",'Data deuffenyl polyclorinedig'!Z$38, "ERROR")))</f>
        <v/>
      </c>
      <c r="AB10" s="24" t="str">
        <f>IF('Data deuffenyl polyclorinedig'!AA9="","",IF(ISNUMBER('Data deuffenyl polyclorinedig'!AA9)=TRUE, IF('Data deuffenyl polyclorinedig'!AA9&lt;'Data deuffenyl polyclorinedig'!AA$38, "ERROR", 'Data deuffenyl polyclorinedig'!AA9), IF('Data deuffenyl polyclorinedig'!AA9="&lt;LOD",'Data deuffenyl polyclorinedig'!AA$38, "ERROR")))</f>
        <v/>
      </c>
      <c r="AC10" s="24" t="str">
        <f>IF('Data deuffenyl polyclorinedig'!AB9="","",IF(ISNUMBER('Data deuffenyl polyclorinedig'!AB9)=TRUE, IF('Data deuffenyl polyclorinedig'!AB9&lt;'Data deuffenyl polyclorinedig'!AB$38, "ERROR", 'Data deuffenyl polyclorinedig'!AB9), IF('Data deuffenyl polyclorinedig'!AB9="&lt;LOD",'Data deuffenyl polyclorinedig'!AB$38, "ERROR")))</f>
        <v/>
      </c>
      <c r="AD10" s="24" t="str">
        <f>IF('Data deuffenyl polyclorinedig'!AC9="","",IF(ISNUMBER('Data deuffenyl polyclorinedig'!AC9)=TRUE, IF('Data deuffenyl polyclorinedig'!AC9&lt;'Data deuffenyl polyclorinedig'!AC$38, "ERROR", 'Data deuffenyl polyclorinedig'!AC9), IF('Data deuffenyl polyclorinedig'!AC9="&lt;LOD",'Data deuffenyl polyclorinedig'!AC$38, "ERROR")))</f>
        <v/>
      </c>
      <c r="AE10" s="24" t="str">
        <f>IF('Data deuffenyl polyclorinedig'!AD9="","",IF(ISNUMBER('Data deuffenyl polyclorinedig'!AD9)=TRUE, IF('Data deuffenyl polyclorinedig'!AD9&lt;'Data deuffenyl polyclorinedig'!AD$38, "ERROR", 'Data deuffenyl polyclorinedig'!AD9), IF('Data deuffenyl polyclorinedig'!AD9="&lt;LOD",'Data deuffenyl polyclorinedig'!AD$38, "ERROR")))</f>
        <v/>
      </c>
      <c r="AF10" s="24" t="str">
        <f>IF('Data deuffenyl polyclorinedig'!AE9="","",IF(ISNUMBER('Data deuffenyl polyclorinedig'!AE9)=TRUE, IF('Data deuffenyl polyclorinedig'!AE9&lt;'Data deuffenyl polyclorinedig'!AE$38, "ERROR", 'Data deuffenyl polyclorinedig'!AE9), IF('Data deuffenyl polyclorinedig'!AE9="&lt;LOD",'Data deuffenyl polyclorinedig'!AE$38, "ERROR")))</f>
        <v/>
      </c>
      <c r="AG10" s="24" t="str">
        <f>IF('Data deuffenyl polyclorinedig'!AF9="","",IF(ISNUMBER('Data deuffenyl polyclorinedig'!AF9)=TRUE, IF('Data deuffenyl polyclorinedig'!AF9&lt;'Data deuffenyl polyclorinedig'!AF$38, "ERROR", 'Data deuffenyl polyclorinedig'!AF9), IF('Data deuffenyl polyclorinedig'!AF9="&lt;LOD",'Data deuffenyl polyclorinedig'!AF$38, "ERROR")))</f>
        <v/>
      </c>
      <c r="AH10" s="24" t="str">
        <f>IF('Data deuffenyl polyclorinedig'!AG9="","",IF(ISNUMBER('Data deuffenyl polyclorinedig'!AG9)=TRUE, IF('Data deuffenyl polyclorinedig'!AG9&lt;'Data deuffenyl polyclorinedig'!AG$38, "ERROR", 'Data deuffenyl polyclorinedig'!AG9), IF('Data deuffenyl polyclorinedig'!AG9="&lt;LOD",'Data deuffenyl polyclorinedig'!AG$38, "ERROR")))</f>
        <v/>
      </c>
      <c r="AI10" s="24" t="str">
        <f>IF('Data deuffenyl polyclorinedig'!AH9="","",IF(ISNUMBER('Data deuffenyl polyclorinedig'!AH9)=TRUE, IF('Data deuffenyl polyclorinedig'!AH9&lt;'Data deuffenyl polyclorinedig'!AH$38, "ERROR", 'Data deuffenyl polyclorinedig'!AH9), IF('Data deuffenyl polyclorinedig'!AH9="&lt;LOD",'Data deuffenyl polyclorinedig'!AH$38, "ERROR")))</f>
        <v/>
      </c>
      <c r="AJ10" s="37" t="str">
        <f>IF('Data deuffenyl polyclorinedig'!AI9="","",IF(ISNUMBER('Data deuffenyl polyclorinedig'!AI9)=TRUE, IF('Data deuffenyl polyclorinedig'!AI9&lt;'Data deuffenyl polyclorinedig'!AI$38, "ERROR", 'Data deuffenyl polyclorinedig'!AI9), IF('Data deuffenyl polyclorinedig'!AI9="&lt;LOD",'Data deuffenyl polyclorinedig'!AI$38, "ERROR")))</f>
        <v/>
      </c>
      <c r="AK10" s="41" t="str">
        <f t="shared" si="0"/>
        <v/>
      </c>
      <c r="AL10" s="226" t="str">
        <f t="shared" si="1"/>
        <v/>
      </c>
      <c r="AM10" s="400"/>
    </row>
    <row r="11" spans="2:39" ht="20.149999999999999" customHeight="1" thickBot="1" x14ac:dyDescent="0.4">
      <c r="B11" s="396"/>
      <c r="C11" s="393"/>
      <c r="D11" s="393"/>
      <c r="E11" s="400"/>
      <c r="G11" s="396"/>
      <c r="H11" s="23" t="str">
        <f>IF('Data deuffenyl polyclorinedig'!H10="","",'Data deuffenyl polyclorinedig'!H10)</f>
        <v/>
      </c>
      <c r="I11" s="24" t="str">
        <f>IF('Data deuffenyl polyclorinedig'!I10="","",'Data deuffenyl polyclorinedig'!I10)</f>
        <v/>
      </c>
      <c r="J11" s="204" t="str">
        <f>IFERROR(IF(K11="","",(IF(VLOOKUP(K11,'Gwybodaeth Ymgeiswyr'!$K$8:$L$37,2,0)="y","y",""))),"Manual entry required")</f>
        <v/>
      </c>
      <c r="K11" s="37" t="str">
        <f>IF('Data deuffenyl polyclorinedig'!J10="","",'Data deuffenyl polyclorinedig'!J10)</f>
        <v/>
      </c>
      <c r="L11" s="23" t="str">
        <f>IF('Data deuffenyl polyclorinedig'!K10="","",IF(ISNUMBER('Data deuffenyl polyclorinedig'!K10)=TRUE, IF('Data deuffenyl polyclorinedig'!K10&lt;'Data deuffenyl polyclorinedig'!K$38, "ERROR", 'Data deuffenyl polyclorinedig'!K10), IF('Data deuffenyl polyclorinedig'!K10="&lt;LOD",'Data deuffenyl polyclorinedig'!K$38, "ERROR")))</f>
        <v/>
      </c>
      <c r="M11" s="141" t="str">
        <f>IF('Data deuffenyl polyclorinedig'!L10="","",IF(ISNUMBER('Data deuffenyl polyclorinedig'!L10)=TRUE, IF('Data deuffenyl polyclorinedig'!L10&lt;'Data deuffenyl polyclorinedig'!L$38, "ERROR", 'Data deuffenyl polyclorinedig'!L10), IF('Data deuffenyl polyclorinedig'!L10="&lt;LOD",'Data deuffenyl polyclorinedig'!L$38, "ERROR")))</f>
        <v/>
      </c>
      <c r="N11" s="141" t="str">
        <f>IF('Data deuffenyl polyclorinedig'!M10="","",IF(ISNUMBER('Data deuffenyl polyclorinedig'!M10)=TRUE, IF('Data deuffenyl polyclorinedig'!M10&lt;'Data deuffenyl polyclorinedig'!M$38, "ERROR", 'Data deuffenyl polyclorinedig'!M10), IF('Data deuffenyl polyclorinedig'!M10="&lt;LOD",'Data deuffenyl polyclorinedig'!M$38, "ERROR")))</f>
        <v/>
      </c>
      <c r="O11" s="141" t="str">
        <f>IF('Data deuffenyl polyclorinedig'!N10="","",IF(ISNUMBER('Data deuffenyl polyclorinedig'!N10)=TRUE, IF('Data deuffenyl polyclorinedig'!N10&lt;'Data deuffenyl polyclorinedig'!N$38, "ERROR", 'Data deuffenyl polyclorinedig'!N10), IF('Data deuffenyl polyclorinedig'!N10="&lt;LOD",'Data deuffenyl polyclorinedig'!N$38, "ERROR")))</f>
        <v/>
      </c>
      <c r="P11" s="141" t="str">
        <f>IF('Data deuffenyl polyclorinedig'!O10="","",IF(ISNUMBER('Data deuffenyl polyclorinedig'!O10)=TRUE, IF('Data deuffenyl polyclorinedig'!O10&lt;'Data deuffenyl polyclorinedig'!O$38, "ERROR", 'Data deuffenyl polyclorinedig'!O10), IF('Data deuffenyl polyclorinedig'!O10="&lt;LOD",'Data deuffenyl polyclorinedig'!O$38, "ERROR")))</f>
        <v/>
      </c>
      <c r="Q11" s="141" t="str">
        <f>IF('Data deuffenyl polyclorinedig'!P10="","",IF(ISNUMBER('Data deuffenyl polyclorinedig'!P10)=TRUE, IF('Data deuffenyl polyclorinedig'!P10&lt;'Data deuffenyl polyclorinedig'!P$38, "ERROR", 'Data deuffenyl polyclorinedig'!P10), IF('Data deuffenyl polyclorinedig'!P10="&lt;LOD",'Data deuffenyl polyclorinedig'!P$38, "ERROR")))</f>
        <v/>
      </c>
      <c r="R11" s="141" t="str">
        <f>IF('Data deuffenyl polyclorinedig'!Q10="","",IF(ISNUMBER('Data deuffenyl polyclorinedig'!Q10)=TRUE, IF('Data deuffenyl polyclorinedig'!Q10&lt;'Data deuffenyl polyclorinedig'!Q$38, "ERROR", 'Data deuffenyl polyclorinedig'!Q10), IF('Data deuffenyl polyclorinedig'!Q10="&lt;LOD",'Data deuffenyl polyclorinedig'!Q$38, "ERROR")))</f>
        <v/>
      </c>
      <c r="S11" s="141" t="str">
        <f>IF('Data deuffenyl polyclorinedig'!R10="","",IF(ISNUMBER('Data deuffenyl polyclorinedig'!R10)=TRUE, IF('Data deuffenyl polyclorinedig'!R10&lt;'Data deuffenyl polyclorinedig'!R$38, "ERROR", 'Data deuffenyl polyclorinedig'!R10), IF('Data deuffenyl polyclorinedig'!R10="&lt;LOD",'Data deuffenyl polyclorinedig'!R$38, "ERROR")))</f>
        <v/>
      </c>
      <c r="T11" s="141" t="str">
        <f>IF('Data deuffenyl polyclorinedig'!S10="","",IF(ISNUMBER('Data deuffenyl polyclorinedig'!S10)=TRUE, IF('Data deuffenyl polyclorinedig'!S10&lt;'Data deuffenyl polyclorinedig'!S$38, "ERROR", 'Data deuffenyl polyclorinedig'!S10), IF('Data deuffenyl polyclorinedig'!S10="&lt;LOD",'Data deuffenyl polyclorinedig'!S$38, "ERROR")))</f>
        <v/>
      </c>
      <c r="U11" s="141" t="str">
        <f>IF('Data deuffenyl polyclorinedig'!T10="","",IF(ISNUMBER('Data deuffenyl polyclorinedig'!T10)=TRUE, IF('Data deuffenyl polyclorinedig'!T10&lt;'Data deuffenyl polyclorinedig'!T$38, "ERROR", 'Data deuffenyl polyclorinedig'!T10), IF('Data deuffenyl polyclorinedig'!T10="&lt;LOD",'Data deuffenyl polyclorinedig'!T$38, "ERROR")))</f>
        <v/>
      </c>
      <c r="V11" s="141" t="str">
        <f>IF('Data deuffenyl polyclorinedig'!U10="","",IF(ISNUMBER('Data deuffenyl polyclorinedig'!U10)=TRUE, IF('Data deuffenyl polyclorinedig'!U10&lt;'Data deuffenyl polyclorinedig'!U$38, "ERROR", 'Data deuffenyl polyclorinedig'!U10), IF('Data deuffenyl polyclorinedig'!U10="&lt;LOD",'Data deuffenyl polyclorinedig'!U$38, "ERROR")))</f>
        <v/>
      </c>
      <c r="W11" s="141" t="str">
        <f>IF('Data deuffenyl polyclorinedig'!V10="","",IF(ISNUMBER('Data deuffenyl polyclorinedig'!V10)=TRUE, IF('Data deuffenyl polyclorinedig'!V10&lt;'Data deuffenyl polyclorinedig'!V$38, "ERROR", 'Data deuffenyl polyclorinedig'!V10), IF('Data deuffenyl polyclorinedig'!V10="&lt;LOD",'Data deuffenyl polyclorinedig'!V$38, "ERROR")))</f>
        <v/>
      </c>
      <c r="X11" s="141" t="str">
        <f>IF('Data deuffenyl polyclorinedig'!W10="","",IF(ISNUMBER('Data deuffenyl polyclorinedig'!W10)=TRUE, IF('Data deuffenyl polyclorinedig'!W10&lt;'Data deuffenyl polyclorinedig'!W$38, "ERROR", 'Data deuffenyl polyclorinedig'!W10), IF('Data deuffenyl polyclorinedig'!W10="&lt;LOD",'Data deuffenyl polyclorinedig'!W$38, "ERROR")))</f>
        <v/>
      </c>
      <c r="Y11" s="24" t="str">
        <f>IF('Data deuffenyl polyclorinedig'!X10="","",IF(ISNUMBER('Data deuffenyl polyclorinedig'!X10)=TRUE, IF('Data deuffenyl polyclorinedig'!X10&lt;'Data deuffenyl polyclorinedig'!X$38, "ERROR", 'Data deuffenyl polyclorinedig'!X10), IF('Data deuffenyl polyclorinedig'!X10="&lt;LOD",'Data deuffenyl polyclorinedig'!X$38, "ERROR")))</f>
        <v/>
      </c>
      <c r="Z11" s="24" t="str">
        <f>IF('Data deuffenyl polyclorinedig'!Y10="","",IF(ISNUMBER('Data deuffenyl polyclorinedig'!Y10)=TRUE, IF('Data deuffenyl polyclorinedig'!Y10&lt;'Data deuffenyl polyclorinedig'!Y$38, "ERROR", 'Data deuffenyl polyclorinedig'!Y10), IF('Data deuffenyl polyclorinedig'!Y10="&lt;LOD",'Data deuffenyl polyclorinedig'!Y$38, "ERROR")))</f>
        <v/>
      </c>
      <c r="AA11" s="24" t="str">
        <f>IF('Data deuffenyl polyclorinedig'!Z10="","",IF(ISNUMBER('Data deuffenyl polyclorinedig'!Z10)=TRUE, IF('Data deuffenyl polyclorinedig'!Z10&lt;'Data deuffenyl polyclorinedig'!Z$38, "ERROR", 'Data deuffenyl polyclorinedig'!Z10), IF('Data deuffenyl polyclorinedig'!Z10="&lt;LOD",'Data deuffenyl polyclorinedig'!Z$38, "ERROR")))</f>
        <v/>
      </c>
      <c r="AB11" s="24" t="str">
        <f>IF('Data deuffenyl polyclorinedig'!AA10="","",IF(ISNUMBER('Data deuffenyl polyclorinedig'!AA10)=TRUE, IF('Data deuffenyl polyclorinedig'!AA10&lt;'Data deuffenyl polyclorinedig'!AA$38, "ERROR", 'Data deuffenyl polyclorinedig'!AA10), IF('Data deuffenyl polyclorinedig'!AA10="&lt;LOD",'Data deuffenyl polyclorinedig'!AA$38, "ERROR")))</f>
        <v/>
      </c>
      <c r="AC11" s="24" t="str">
        <f>IF('Data deuffenyl polyclorinedig'!AB10="","",IF(ISNUMBER('Data deuffenyl polyclorinedig'!AB10)=TRUE, IF('Data deuffenyl polyclorinedig'!AB10&lt;'Data deuffenyl polyclorinedig'!AB$38, "ERROR", 'Data deuffenyl polyclorinedig'!AB10), IF('Data deuffenyl polyclorinedig'!AB10="&lt;LOD",'Data deuffenyl polyclorinedig'!AB$38, "ERROR")))</f>
        <v/>
      </c>
      <c r="AD11" s="24" t="str">
        <f>IF('Data deuffenyl polyclorinedig'!AC10="","",IF(ISNUMBER('Data deuffenyl polyclorinedig'!AC10)=TRUE, IF('Data deuffenyl polyclorinedig'!AC10&lt;'Data deuffenyl polyclorinedig'!AC$38, "ERROR", 'Data deuffenyl polyclorinedig'!AC10), IF('Data deuffenyl polyclorinedig'!AC10="&lt;LOD",'Data deuffenyl polyclorinedig'!AC$38, "ERROR")))</f>
        <v/>
      </c>
      <c r="AE11" s="24" t="str">
        <f>IF('Data deuffenyl polyclorinedig'!AD10="","",IF(ISNUMBER('Data deuffenyl polyclorinedig'!AD10)=TRUE, IF('Data deuffenyl polyclorinedig'!AD10&lt;'Data deuffenyl polyclorinedig'!AD$38, "ERROR", 'Data deuffenyl polyclorinedig'!AD10), IF('Data deuffenyl polyclorinedig'!AD10="&lt;LOD",'Data deuffenyl polyclorinedig'!AD$38, "ERROR")))</f>
        <v/>
      </c>
      <c r="AF11" s="24" t="str">
        <f>IF('Data deuffenyl polyclorinedig'!AE10="","",IF(ISNUMBER('Data deuffenyl polyclorinedig'!AE10)=TRUE, IF('Data deuffenyl polyclorinedig'!AE10&lt;'Data deuffenyl polyclorinedig'!AE$38, "ERROR", 'Data deuffenyl polyclorinedig'!AE10), IF('Data deuffenyl polyclorinedig'!AE10="&lt;LOD",'Data deuffenyl polyclorinedig'!AE$38, "ERROR")))</f>
        <v/>
      </c>
      <c r="AG11" s="24" t="str">
        <f>IF('Data deuffenyl polyclorinedig'!AF10="","",IF(ISNUMBER('Data deuffenyl polyclorinedig'!AF10)=TRUE, IF('Data deuffenyl polyclorinedig'!AF10&lt;'Data deuffenyl polyclorinedig'!AF$38, "ERROR", 'Data deuffenyl polyclorinedig'!AF10), IF('Data deuffenyl polyclorinedig'!AF10="&lt;LOD",'Data deuffenyl polyclorinedig'!AF$38, "ERROR")))</f>
        <v/>
      </c>
      <c r="AH11" s="24" t="str">
        <f>IF('Data deuffenyl polyclorinedig'!AG10="","",IF(ISNUMBER('Data deuffenyl polyclorinedig'!AG10)=TRUE, IF('Data deuffenyl polyclorinedig'!AG10&lt;'Data deuffenyl polyclorinedig'!AG$38, "ERROR", 'Data deuffenyl polyclorinedig'!AG10), IF('Data deuffenyl polyclorinedig'!AG10="&lt;LOD",'Data deuffenyl polyclorinedig'!AG$38, "ERROR")))</f>
        <v/>
      </c>
      <c r="AI11" s="24" t="str">
        <f>IF('Data deuffenyl polyclorinedig'!AH10="","",IF(ISNUMBER('Data deuffenyl polyclorinedig'!AH10)=TRUE, IF('Data deuffenyl polyclorinedig'!AH10&lt;'Data deuffenyl polyclorinedig'!AH$38, "ERROR", 'Data deuffenyl polyclorinedig'!AH10), IF('Data deuffenyl polyclorinedig'!AH10="&lt;LOD",'Data deuffenyl polyclorinedig'!AH$38, "ERROR")))</f>
        <v/>
      </c>
      <c r="AJ11" s="37" t="str">
        <f>IF('Data deuffenyl polyclorinedig'!AI10="","",IF(ISNUMBER('Data deuffenyl polyclorinedig'!AI10)=TRUE, IF('Data deuffenyl polyclorinedig'!AI10&lt;'Data deuffenyl polyclorinedig'!AI$38, "ERROR", 'Data deuffenyl polyclorinedig'!AI10), IF('Data deuffenyl polyclorinedig'!AI10="&lt;LOD",'Data deuffenyl polyclorinedig'!AI$38, "ERROR")))</f>
        <v/>
      </c>
      <c r="AK11" s="41" t="str">
        <f t="shared" si="0"/>
        <v/>
      </c>
      <c r="AL11" s="226" t="str">
        <f t="shared" si="1"/>
        <v/>
      </c>
      <c r="AM11" s="400"/>
    </row>
    <row r="12" spans="2:39" ht="20.149999999999999" customHeight="1" x14ac:dyDescent="0.35">
      <c r="B12" s="396"/>
      <c r="C12" s="26" t="s">
        <v>72</v>
      </c>
      <c r="D12" s="45" t="str">
        <f>IF('Data deuffenyl polyclorinedig'!D18="","",'Data deuffenyl polyclorinedig'!D18)</f>
        <v/>
      </c>
      <c r="E12" s="400"/>
      <c r="G12" s="396"/>
      <c r="H12" s="23" t="str">
        <f>IF('Data deuffenyl polyclorinedig'!H11="","",'Data deuffenyl polyclorinedig'!H11)</f>
        <v/>
      </c>
      <c r="I12" s="24" t="str">
        <f>IF('Data deuffenyl polyclorinedig'!I11="","",'Data deuffenyl polyclorinedig'!I11)</f>
        <v/>
      </c>
      <c r="J12" s="204" t="str">
        <f>IFERROR(IF(K12="","",(IF(VLOOKUP(K12,'Gwybodaeth Ymgeiswyr'!$K$8:$L$37,2,0)="y","y",""))),"Manual entry required")</f>
        <v/>
      </c>
      <c r="K12" s="37" t="str">
        <f>IF('Data deuffenyl polyclorinedig'!J11="","",'Data deuffenyl polyclorinedig'!J11)</f>
        <v/>
      </c>
      <c r="L12" s="23" t="str">
        <f>IF('Data deuffenyl polyclorinedig'!K11="","",IF(ISNUMBER('Data deuffenyl polyclorinedig'!K11)=TRUE, IF('Data deuffenyl polyclorinedig'!K11&lt;'Data deuffenyl polyclorinedig'!K$38, "ERROR", 'Data deuffenyl polyclorinedig'!K11), IF('Data deuffenyl polyclorinedig'!K11="&lt;LOD",'Data deuffenyl polyclorinedig'!K$38, "ERROR")))</f>
        <v/>
      </c>
      <c r="M12" s="141" t="str">
        <f>IF('Data deuffenyl polyclorinedig'!L11="","",IF(ISNUMBER('Data deuffenyl polyclorinedig'!L11)=TRUE, IF('Data deuffenyl polyclorinedig'!L11&lt;'Data deuffenyl polyclorinedig'!L$38, "ERROR", 'Data deuffenyl polyclorinedig'!L11), IF('Data deuffenyl polyclorinedig'!L11="&lt;LOD",'Data deuffenyl polyclorinedig'!L$38, "ERROR")))</f>
        <v/>
      </c>
      <c r="N12" s="141" t="str">
        <f>IF('Data deuffenyl polyclorinedig'!M11="","",IF(ISNUMBER('Data deuffenyl polyclorinedig'!M11)=TRUE, IF('Data deuffenyl polyclorinedig'!M11&lt;'Data deuffenyl polyclorinedig'!M$38, "ERROR", 'Data deuffenyl polyclorinedig'!M11), IF('Data deuffenyl polyclorinedig'!M11="&lt;LOD",'Data deuffenyl polyclorinedig'!M$38, "ERROR")))</f>
        <v/>
      </c>
      <c r="O12" s="141" t="str">
        <f>IF('Data deuffenyl polyclorinedig'!N11="","",IF(ISNUMBER('Data deuffenyl polyclorinedig'!N11)=TRUE, IF('Data deuffenyl polyclorinedig'!N11&lt;'Data deuffenyl polyclorinedig'!N$38, "ERROR", 'Data deuffenyl polyclorinedig'!N11), IF('Data deuffenyl polyclorinedig'!N11="&lt;LOD",'Data deuffenyl polyclorinedig'!N$38, "ERROR")))</f>
        <v/>
      </c>
      <c r="P12" s="141" t="str">
        <f>IF('Data deuffenyl polyclorinedig'!O11="","",IF(ISNUMBER('Data deuffenyl polyclorinedig'!O11)=TRUE, IF('Data deuffenyl polyclorinedig'!O11&lt;'Data deuffenyl polyclorinedig'!O$38, "ERROR", 'Data deuffenyl polyclorinedig'!O11), IF('Data deuffenyl polyclorinedig'!O11="&lt;LOD",'Data deuffenyl polyclorinedig'!O$38, "ERROR")))</f>
        <v/>
      </c>
      <c r="Q12" s="141" t="str">
        <f>IF('Data deuffenyl polyclorinedig'!P11="","",IF(ISNUMBER('Data deuffenyl polyclorinedig'!P11)=TRUE, IF('Data deuffenyl polyclorinedig'!P11&lt;'Data deuffenyl polyclorinedig'!P$38, "ERROR", 'Data deuffenyl polyclorinedig'!P11), IF('Data deuffenyl polyclorinedig'!P11="&lt;LOD",'Data deuffenyl polyclorinedig'!P$38, "ERROR")))</f>
        <v/>
      </c>
      <c r="R12" s="141" t="str">
        <f>IF('Data deuffenyl polyclorinedig'!Q11="","",IF(ISNUMBER('Data deuffenyl polyclorinedig'!Q11)=TRUE, IF('Data deuffenyl polyclorinedig'!Q11&lt;'Data deuffenyl polyclorinedig'!Q$38, "ERROR", 'Data deuffenyl polyclorinedig'!Q11), IF('Data deuffenyl polyclorinedig'!Q11="&lt;LOD",'Data deuffenyl polyclorinedig'!Q$38, "ERROR")))</f>
        <v/>
      </c>
      <c r="S12" s="141" t="str">
        <f>IF('Data deuffenyl polyclorinedig'!R11="","",IF(ISNUMBER('Data deuffenyl polyclorinedig'!R11)=TRUE, IF('Data deuffenyl polyclorinedig'!R11&lt;'Data deuffenyl polyclorinedig'!R$38, "ERROR", 'Data deuffenyl polyclorinedig'!R11), IF('Data deuffenyl polyclorinedig'!R11="&lt;LOD",'Data deuffenyl polyclorinedig'!R$38, "ERROR")))</f>
        <v/>
      </c>
      <c r="T12" s="141" t="str">
        <f>IF('Data deuffenyl polyclorinedig'!S11="","",IF(ISNUMBER('Data deuffenyl polyclorinedig'!S11)=TRUE, IF('Data deuffenyl polyclorinedig'!S11&lt;'Data deuffenyl polyclorinedig'!S$38, "ERROR", 'Data deuffenyl polyclorinedig'!S11), IF('Data deuffenyl polyclorinedig'!S11="&lt;LOD",'Data deuffenyl polyclorinedig'!S$38, "ERROR")))</f>
        <v/>
      </c>
      <c r="U12" s="141" t="str">
        <f>IF('Data deuffenyl polyclorinedig'!T11="","",IF(ISNUMBER('Data deuffenyl polyclorinedig'!T11)=TRUE, IF('Data deuffenyl polyclorinedig'!T11&lt;'Data deuffenyl polyclorinedig'!T$38, "ERROR", 'Data deuffenyl polyclorinedig'!T11), IF('Data deuffenyl polyclorinedig'!T11="&lt;LOD",'Data deuffenyl polyclorinedig'!T$38, "ERROR")))</f>
        <v/>
      </c>
      <c r="V12" s="141" t="str">
        <f>IF('Data deuffenyl polyclorinedig'!U11="","",IF(ISNUMBER('Data deuffenyl polyclorinedig'!U11)=TRUE, IF('Data deuffenyl polyclorinedig'!U11&lt;'Data deuffenyl polyclorinedig'!U$38, "ERROR", 'Data deuffenyl polyclorinedig'!U11), IF('Data deuffenyl polyclorinedig'!U11="&lt;LOD",'Data deuffenyl polyclorinedig'!U$38, "ERROR")))</f>
        <v/>
      </c>
      <c r="W12" s="141" t="str">
        <f>IF('Data deuffenyl polyclorinedig'!V11="","",IF(ISNUMBER('Data deuffenyl polyclorinedig'!V11)=TRUE, IF('Data deuffenyl polyclorinedig'!V11&lt;'Data deuffenyl polyclorinedig'!V$38, "ERROR", 'Data deuffenyl polyclorinedig'!V11), IF('Data deuffenyl polyclorinedig'!V11="&lt;LOD",'Data deuffenyl polyclorinedig'!V$38, "ERROR")))</f>
        <v/>
      </c>
      <c r="X12" s="141" t="str">
        <f>IF('Data deuffenyl polyclorinedig'!W11="","",IF(ISNUMBER('Data deuffenyl polyclorinedig'!W11)=TRUE, IF('Data deuffenyl polyclorinedig'!W11&lt;'Data deuffenyl polyclorinedig'!W$38, "ERROR", 'Data deuffenyl polyclorinedig'!W11), IF('Data deuffenyl polyclorinedig'!W11="&lt;LOD",'Data deuffenyl polyclorinedig'!W$38, "ERROR")))</f>
        <v/>
      </c>
      <c r="Y12" s="24" t="str">
        <f>IF('Data deuffenyl polyclorinedig'!X11="","",IF(ISNUMBER('Data deuffenyl polyclorinedig'!X11)=TRUE, IF('Data deuffenyl polyclorinedig'!X11&lt;'Data deuffenyl polyclorinedig'!X$38, "ERROR", 'Data deuffenyl polyclorinedig'!X11), IF('Data deuffenyl polyclorinedig'!X11="&lt;LOD",'Data deuffenyl polyclorinedig'!X$38, "ERROR")))</f>
        <v/>
      </c>
      <c r="Z12" s="24" t="str">
        <f>IF('Data deuffenyl polyclorinedig'!Y11="","",IF(ISNUMBER('Data deuffenyl polyclorinedig'!Y11)=TRUE, IF('Data deuffenyl polyclorinedig'!Y11&lt;'Data deuffenyl polyclorinedig'!Y$38, "ERROR", 'Data deuffenyl polyclorinedig'!Y11), IF('Data deuffenyl polyclorinedig'!Y11="&lt;LOD",'Data deuffenyl polyclorinedig'!Y$38, "ERROR")))</f>
        <v/>
      </c>
      <c r="AA12" s="24" t="str">
        <f>IF('Data deuffenyl polyclorinedig'!Z11="","",IF(ISNUMBER('Data deuffenyl polyclorinedig'!Z11)=TRUE, IF('Data deuffenyl polyclorinedig'!Z11&lt;'Data deuffenyl polyclorinedig'!Z$38, "ERROR", 'Data deuffenyl polyclorinedig'!Z11), IF('Data deuffenyl polyclorinedig'!Z11="&lt;LOD",'Data deuffenyl polyclorinedig'!Z$38, "ERROR")))</f>
        <v/>
      </c>
      <c r="AB12" s="24" t="str">
        <f>IF('Data deuffenyl polyclorinedig'!AA11="","",IF(ISNUMBER('Data deuffenyl polyclorinedig'!AA11)=TRUE, IF('Data deuffenyl polyclorinedig'!AA11&lt;'Data deuffenyl polyclorinedig'!AA$38, "ERROR", 'Data deuffenyl polyclorinedig'!AA11), IF('Data deuffenyl polyclorinedig'!AA11="&lt;LOD",'Data deuffenyl polyclorinedig'!AA$38, "ERROR")))</f>
        <v/>
      </c>
      <c r="AC12" s="24" t="str">
        <f>IF('Data deuffenyl polyclorinedig'!AB11="","",IF(ISNUMBER('Data deuffenyl polyclorinedig'!AB11)=TRUE, IF('Data deuffenyl polyclorinedig'!AB11&lt;'Data deuffenyl polyclorinedig'!AB$38, "ERROR", 'Data deuffenyl polyclorinedig'!AB11), IF('Data deuffenyl polyclorinedig'!AB11="&lt;LOD",'Data deuffenyl polyclorinedig'!AB$38, "ERROR")))</f>
        <v/>
      </c>
      <c r="AD12" s="24" t="str">
        <f>IF('Data deuffenyl polyclorinedig'!AC11="","",IF(ISNUMBER('Data deuffenyl polyclorinedig'!AC11)=TRUE, IF('Data deuffenyl polyclorinedig'!AC11&lt;'Data deuffenyl polyclorinedig'!AC$38, "ERROR", 'Data deuffenyl polyclorinedig'!AC11), IF('Data deuffenyl polyclorinedig'!AC11="&lt;LOD",'Data deuffenyl polyclorinedig'!AC$38, "ERROR")))</f>
        <v/>
      </c>
      <c r="AE12" s="24" t="str">
        <f>IF('Data deuffenyl polyclorinedig'!AD11="","",IF(ISNUMBER('Data deuffenyl polyclorinedig'!AD11)=TRUE, IF('Data deuffenyl polyclorinedig'!AD11&lt;'Data deuffenyl polyclorinedig'!AD$38, "ERROR", 'Data deuffenyl polyclorinedig'!AD11), IF('Data deuffenyl polyclorinedig'!AD11="&lt;LOD",'Data deuffenyl polyclorinedig'!AD$38, "ERROR")))</f>
        <v/>
      </c>
      <c r="AF12" s="24" t="str">
        <f>IF('Data deuffenyl polyclorinedig'!AE11="","",IF(ISNUMBER('Data deuffenyl polyclorinedig'!AE11)=TRUE, IF('Data deuffenyl polyclorinedig'!AE11&lt;'Data deuffenyl polyclorinedig'!AE$38, "ERROR", 'Data deuffenyl polyclorinedig'!AE11), IF('Data deuffenyl polyclorinedig'!AE11="&lt;LOD",'Data deuffenyl polyclorinedig'!AE$38, "ERROR")))</f>
        <v/>
      </c>
      <c r="AG12" s="24" t="str">
        <f>IF('Data deuffenyl polyclorinedig'!AF11="","",IF(ISNUMBER('Data deuffenyl polyclorinedig'!AF11)=TRUE, IF('Data deuffenyl polyclorinedig'!AF11&lt;'Data deuffenyl polyclorinedig'!AF$38, "ERROR", 'Data deuffenyl polyclorinedig'!AF11), IF('Data deuffenyl polyclorinedig'!AF11="&lt;LOD",'Data deuffenyl polyclorinedig'!AF$38, "ERROR")))</f>
        <v/>
      </c>
      <c r="AH12" s="24" t="str">
        <f>IF('Data deuffenyl polyclorinedig'!AG11="","",IF(ISNUMBER('Data deuffenyl polyclorinedig'!AG11)=TRUE, IF('Data deuffenyl polyclorinedig'!AG11&lt;'Data deuffenyl polyclorinedig'!AG$38, "ERROR", 'Data deuffenyl polyclorinedig'!AG11), IF('Data deuffenyl polyclorinedig'!AG11="&lt;LOD",'Data deuffenyl polyclorinedig'!AG$38, "ERROR")))</f>
        <v/>
      </c>
      <c r="AI12" s="24" t="str">
        <f>IF('Data deuffenyl polyclorinedig'!AH11="","",IF(ISNUMBER('Data deuffenyl polyclorinedig'!AH11)=TRUE, IF('Data deuffenyl polyclorinedig'!AH11&lt;'Data deuffenyl polyclorinedig'!AH$38, "ERROR", 'Data deuffenyl polyclorinedig'!AH11), IF('Data deuffenyl polyclorinedig'!AH11="&lt;LOD",'Data deuffenyl polyclorinedig'!AH$38, "ERROR")))</f>
        <v/>
      </c>
      <c r="AJ12" s="37" t="str">
        <f>IF('Data deuffenyl polyclorinedig'!AI11="","",IF(ISNUMBER('Data deuffenyl polyclorinedig'!AI11)=TRUE, IF('Data deuffenyl polyclorinedig'!AI11&lt;'Data deuffenyl polyclorinedig'!AI$38, "ERROR", 'Data deuffenyl polyclorinedig'!AI11), IF('Data deuffenyl polyclorinedig'!AI11="&lt;LOD",'Data deuffenyl polyclorinedig'!AI$38, "ERROR")))</f>
        <v/>
      </c>
      <c r="AK12" s="41" t="str">
        <f t="shared" si="0"/>
        <v/>
      </c>
      <c r="AL12" s="226" t="str">
        <f t="shared" si="1"/>
        <v/>
      </c>
      <c r="AM12" s="400"/>
    </row>
    <row r="13" spans="2:39" ht="20.149999999999999" customHeight="1" thickBot="1" x14ac:dyDescent="0.4">
      <c r="B13" s="396"/>
      <c r="C13" s="27" t="s">
        <v>73</v>
      </c>
      <c r="D13" s="201" t="str">
        <f>IF('Data deuffenyl polyclorinedig'!D19="","",'Data deuffenyl polyclorinedig'!D19)</f>
        <v/>
      </c>
      <c r="E13" s="400"/>
      <c r="G13" s="396"/>
      <c r="H13" s="23" t="str">
        <f>IF('Data deuffenyl polyclorinedig'!H12="","",'Data deuffenyl polyclorinedig'!H12)</f>
        <v/>
      </c>
      <c r="I13" s="24" t="str">
        <f>IF('Data deuffenyl polyclorinedig'!I12="","",'Data deuffenyl polyclorinedig'!I12)</f>
        <v/>
      </c>
      <c r="J13" s="204" t="str">
        <f>IFERROR(IF(K13="","",(IF(VLOOKUP(K13,'Gwybodaeth Ymgeiswyr'!$K$8:$L$37,2,0)="y","y",""))),"Manual entry required")</f>
        <v/>
      </c>
      <c r="K13" s="37" t="str">
        <f>IF('Data deuffenyl polyclorinedig'!J12="","",'Data deuffenyl polyclorinedig'!J12)</f>
        <v/>
      </c>
      <c r="L13" s="23" t="str">
        <f>IF('Data deuffenyl polyclorinedig'!K12="","",IF(ISNUMBER('Data deuffenyl polyclorinedig'!K12)=TRUE, IF('Data deuffenyl polyclorinedig'!K12&lt;'Data deuffenyl polyclorinedig'!K$38, "ERROR", 'Data deuffenyl polyclorinedig'!K12), IF('Data deuffenyl polyclorinedig'!K12="&lt;LOD",'Data deuffenyl polyclorinedig'!K$38, "ERROR")))</f>
        <v/>
      </c>
      <c r="M13" s="141" t="str">
        <f>IF('Data deuffenyl polyclorinedig'!L12="","",IF(ISNUMBER('Data deuffenyl polyclorinedig'!L12)=TRUE, IF('Data deuffenyl polyclorinedig'!L12&lt;'Data deuffenyl polyclorinedig'!L$38, "ERROR", 'Data deuffenyl polyclorinedig'!L12), IF('Data deuffenyl polyclorinedig'!L12="&lt;LOD",'Data deuffenyl polyclorinedig'!L$38, "ERROR")))</f>
        <v/>
      </c>
      <c r="N13" s="141" t="str">
        <f>IF('Data deuffenyl polyclorinedig'!M12="","",IF(ISNUMBER('Data deuffenyl polyclorinedig'!M12)=TRUE, IF('Data deuffenyl polyclorinedig'!M12&lt;'Data deuffenyl polyclorinedig'!M$38, "ERROR", 'Data deuffenyl polyclorinedig'!M12), IF('Data deuffenyl polyclorinedig'!M12="&lt;LOD",'Data deuffenyl polyclorinedig'!M$38, "ERROR")))</f>
        <v/>
      </c>
      <c r="O13" s="141" t="str">
        <f>IF('Data deuffenyl polyclorinedig'!N12="","",IF(ISNUMBER('Data deuffenyl polyclorinedig'!N12)=TRUE, IF('Data deuffenyl polyclorinedig'!N12&lt;'Data deuffenyl polyclorinedig'!N$38, "ERROR", 'Data deuffenyl polyclorinedig'!N12), IF('Data deuffenyl polyclorinedig'!N12="&lt;LOD",'Data deuffenyl polyclorinedig'!N$38, "ERROR")))</f>
        <v/>
      </c>
      <c r="P13" s="141" t="str">
        <f>IF('Data deuffenyl polyclorinedig'!O12="","",IF(ISNUMBER('Data deuffenyl polyclorinedig'!O12)=TRUE, IF('Data deuffenyl polyclorinedig'!O12&lt;'Data deuffenyl polyclorinedig'!O$38, "ERROR", 'Data deuffenyl polyclorinedig'!O12), IF('Data deuffenyl polyclorinedig'!O12="&lt;LOD",'Data deuffenyl polyclorinedig'!O$38, "ERROR")))</f>
        <v/>
      </c>
      <c r="Q13" s="141" t="str">
        <f>IF('Data deuffenyl polyclorinedig'!P12="","",IF(ISNUMBER('Data deuffenyl polyclorinedig'!P12)=TRUE, IF('Data deuffenyl polyclorinedig'!P12&lt;'Data deuffenyl polyclorinedig'!P$38, "ERROR", 'Data deuffenyl polyclorinedig'!P12), IF('Data deuffenyl polyclorinedig'!P12="&lt;LOD",'Data deuffenyl polyclorinedig'!P$38, "ERROR")))</f>
        <v/>
      </c>
      <c r="R13" s="141" t="str">
        <f>IF('Data deuffenyl polyclorinedig'!Q12="","",IF(ISNUMBER('Data deuffenyl polyclorinedig'!Q12)=TRUE, IF('Data deuffenyl polyclorinedig'!Q12&lt;'Data deuffenyl polyclorinedig'!Q$38, "ERROR", 'Data deuffenyl polyclorinedig'!Q12), IF('Data deuffenyl polyclorinedig'!Q12="&lt;LOD",'Data deuffenyl polyclorinedig'!Q$38, "ERROR")))</f>
        <v/>
      </c>
      <c r="S13" s="141" t="str">
        <f>IF('Data deuffenyl polyclorinedig'!R12="","",IF(ISNUMBER('Data deuffenyl polyclorinedig'!R12)=TRUE, IF('Data deuffenyl polyclorinedig'!R12&lt;'Data deuffenyl polyclorinedig'!R$38, "ERROR", 'Data deuffenyl polyclorinedig'!R12), IF('Data deuffenyl polyclorinedig'!R12="&lt;LOD",'Data deuffenyl polyclorinedig'!R$38, "ERROR")))</f>
        <v/>
      </c>
      <c r="T13" s="141" t="str">
        <f>IF('Data deuffenyl polyclorinedig'!S12="","",IF(ISNUMBER('Data deuffenyl polyclorinedig'!S12)=TRUE, IF('Data deuffenyl polyclorinedig'!S12&lt;'Data deuffenyl polyclorinedig'!S$38, "ERROR", 'Data deuffenyl polyclorinedig'!S12), IF('Data deuffenyl polyclorinedig'!S12="&lt;LOD",'Data deuffenyl polyclorinedig'!S$38, "ERROR")))</f>
        <v/>
      </c>
      <c r="U13" s="141" t="str">
        <f>IF('Data deuffenyl polyclorinedig'!T12="","",IF(ISNUMBER('Data deuffenyl polyclorinedig'!T12)=TRUE, IF('Data deuffenyl polyclorinedig'!T12&lt;'Data deuffenyl polyclorinedig'!T$38, "ERROR", 'Data deuffenyl polyclorinedig'!T12), IF('Data deuffenyl polyclorinedig'!T12="&lt;LOD",'Data deuffenyl polyclorinedig'!T$38, "ERROR")))</f>
        <v/>
      </c>
      <c r="V13" s="141" t="str">
        <f>IF('Data deuffenyl polyclorinedig'!U12="","",IF(ISNUMBER('Data deuffenyl polyclorinedig'!U12)=TRUE, IF('Data deuffenyl polyclorinedig'!U12&lt;'Data deuffenyl polyclorinedig'!U$38, "ERROR", 'Data deuffenyl polyclorinedig'!U12), IF('Data deuffenyl polyclorinedig'!U12="&lt;LOD",'Data deuffenyl polyclorinedig'!U$38, "ERROR")))</f>
        <v/>
      </c>
      <c r="W13" s="141" t="str">
        <f>IF('Data deuffenyl polyclorinedig'!V12="","",IF(ISNUMBER('Data deuffenyl polyclorinedig'!V12)=TRUE, IF('Data deuffenyl polyclorinedig'!V12&lt;'Data deuffenyl polyclorinedig'!V$38, "ERROR", 'Data deuffenyl polyclorinedig'!V12), IF('Data deuffenyl polyclorinedig'!V12="&lt;LOD",'Data deuffenyl polyclorinedig'!V$38, "ERROR")))</f>
        <v/>
      </c>
      <c r="X13" s="141" t="str">
        <f>IF('Data deuffenyl polyclorinedig'!W12="","",IF(ISNUMBER('Data deuffenyl polyclorinedig'!W12)=TRUE, IF('Data deuffenyl polyclorinedig'!W12&lt;'Data deuffenyl polyclorinedig'!W$38, "ERROR", 'Data deuffenyl polyclorinedig'!W12), IF('Data deuffenyl polyclorinedig'!W12="&lt;LOD",'Data deuffenyl polyclorinedig'!W$38, "ERROR")))</f>
        <v/>
      </c>
      <c r="Y13" s="24" t="str">
        <f>IF('Data deuffenyl polyclorinedig'!X12="","",IF(ISNUMBER('Data deuffenyl polyclorinedig'!X12)=TRUE, IF('Data deuffenyl polyclorinedig'!X12&lt;'Data deuffenyl polyclorinedig'!X$38, "ERROR", 'Data deuffenyl polyclorinedig'!X12), IF('Data deuffenyl polyclorinedig'!X12="&lt;LOD",'Data deuffenyl polyclorinedig'!X$38, "ERROR")))</f>
        <v/>
      </c>
      <c r="Z13" s="24" t="str">
        <f>IF('Data deuffenyl polyclorinedig'!Y12="","",IF(ISNUMBER('Data deuffenyl polyclorinedig'!Y12)=TRUE, IF('Data deuffenyl polyclorinedig'!Y12&lt;'Data deuffenyl polyclorinedig'!Y$38, "ERROR", 'Data deuffenyl polyclorinedig'!Y12), IF('Data deuffenyl polyclorinedig'!Y12="&lt;LOD",'Data deuffenyl polyclorinedig'!Y$38, "ERROR")))</f>
        <v/>
      </c>
      <c r="AA13" s="24" t="str">
        <f>IF('Data deuffenyl polyclorinedig'!Z12="","",IF(ISNUMBER('Data deuffenyl polyclorinedig'!Z12)=TRUE, IF('Data deuffenyl polyclorinedig'!Z12&lt;'Data deuffenyl polyclorinedig'!Z$38, "ERROR", 'Data deuffenyl polyclorinedig'!Z12), IF('Data deuffenyl polyclorinedig'!Z12="&lt;LOD",'Data deuffenyl polyclorinedig'!Z$38, "ERROR")))</f>
        <v/>
      </c>
      <c r="AB13" s="24" t="str">
        <f>IF('Data deuffenyl polyclorinedig'!AA12="","",IF(ISNUMBER('Data deuffenyl polyclorinedig'!AA12)=TRUE, IF('Data deuffenyl polyclorinedig'!AA12&lt;'Data deuffenyl polyclorinedig'!AA$38, "ERROR", 'Data deuffenyl polyclorinedig'!AA12), IF('Data deuffenyl polyclorinedig'!AA12="&lt;LOD",'Data deuffenyl polyclorinedig'!AA$38, "ERROR")))</f>
        <v/>
      </c>
      <c r="AC13" s="24" t="str">
        <f>IF('Data deuffenyl polyclorinedig'!AB12="","",IF(ISNUMBER('Data deuffenyl polyclorinedig'!AB12)=TRUE, IF('Data deuffenyl polyclorinedig'!AB12&lt;'Data deuffenyl polyclorinedig'!AB$38, "ERROR", 'Data deuffenyl polyclorinedig'!AB12), IF('Data deuffenyl polyclorinedig'!AB12="&lt;LOD",'Data deuffenyl polyclorinedig'!AB$38, "ERROR")))</f>
        <v/>
      </c>
      <c r="AD13" s="24" t="str">
        <f>IF('Data deuffenyl polyclorinedig'!AC12="","",IF(ISNUMBER('Data deuffenyl polyclorinedig'!AC12)=TRUE, IF('Data deuffenyl polyclorinedig'!AC12&lt;'Data deuffenyl polyclorinedig'!AC$38, "ERROR", 'Data deuffenyl polyclorinedig'!AC12), IF('Data deuffenyl polyclorinedig'!AC12="&lt;LOD",'Data deuffenyl polyclorinedig'!AC$38, "ERROR")))</f>
        <v/>
      </c>
      <c r="AE13" s="24" t="str">
        <f>IF('Data deuffenyl polyclorinedig'!AD12="","",IF(ISNUMBER('Data deuffenyl polyclorinedig'!AD12)=TRUE, IF('Data deuffenyl polyclorinedig'!AD12&lt;'Data deuffenyl polyclorinedig'!AD$38, "ERROR", 'Data deuffenyl polyclorinedig'!AD12), IF('Data deuffenyl polyclorinedig'!AD12="&lt;LOD",'Data deuffenyl polyclorinedig'!AD$38, "ERROR")))</f>
        <v/>
      </c>
      <c r="AF13" s="24" t="str">
        <f>IF('Data deuffenyl polyclorinedig'!AE12="","",IF(ISNUMBER('Data deuffenyl polyclorinedig'!AE12)=TRUE, IF('Data deuffenyl polyclorinedig'!AE12&lt;'Data deuffenyl polyclorinedig'!AE$38, "ERROR", 'Data deuffenyl polyclorinedig'!AE12), IF('Data deuffenyl polyclorinedig'!AE12="&lt;LOD",'Data deuffenyl polyclorinedig'!AE$38, "ERROR")))</f>
        <v/>
      </c>
      <c r="AG13" s="24" t="str">
        <f>IF('Data deuffenyl polyclorinedig'!AF12="","",IF(ISNUMBER('Data deuffenyl polyclorinedig'!AF12)=TRUE, IF('Data deuffenyl polyclorinedig'!AF12&lt;'Data deuffenyl polyclorinedig'!AF$38, "ERROR", 'Data deuffenyl polyclorinedig'!AF12), IF('Data deuffenyl polyclorinedig'!AF12="&lt;LOD",'Data deuffenyl polyclorinedig'!AF$38, "ERROR")))</f>
        <v/>
      </c>
      <c r="AH13" s="24" t="str">
        <f>IF('Data deuffenyl polyclorinedig'!AG12="","",IF(ISNUMBER('Data deuffenyl polyclorinedig'!AG12)=TRUE, IF('Data deuffenyl polyclorinedig'!AG12&lt;'Data deuffenyl polyclorinedig'!AG$38, "ERROR", 'Data deuffenyl polyclorinedig'!AG12), IF('Data deuffenyl polyclorinedig'!AG12="&lt;LOD",'Data deuffenyl polyclorinedig'!AG$38, "ERROR")))</f>
        <v/>
      </c>
      <c r="AI13" s="24" t="str">
        <f>IF('Data deuffenyl polyclorinedig'!AH12="","",IF(ISNUMBER('Data deuffenyl polyclorinedig'!AH12)=TRUE, IF('Data deuffenyl polyclorinedig'!AH12&lt;'Data deuffenyl polyclorinedig'!AH$38, "ERROR", 'Data deuffenyl polyclorinedig'!AH12), IF('Data deuffenyl polyclorinedig'!AH12="&lt;LOD",'Data deuffenyl polyclorinedig'!AH$38, "ERROR")))</f>
        <v/>
      </c>
      <c r="AJ13" s="37" t="str">
        <f>IF('Data deuffenyl polyclorinedig'!AI12="","",IF(ISNUMBER('Data deuffenyl polyclorinedig'!AI12)=TRUE, IF('Data deuffenyl polyclorinedig'!AI12&lt;'Data deuffenyl polyclorinedig'!AI$38, "ERROR", 'Data deuffenyl polyclorinedig'!AI12), IF('Data deuffenyl polyclorinedig'!AI12="&lt;LOD",'Data deuffenyl polyclorinedig'!AI$38, "ERROR")))</f>
        <v/>
      </c>
      <c r="AK13" s="41" t="str">
        <f t="shared" si="0"/>
        <v/>
      </c>
      <c r="AL13" s="226" t="str">
        <f t="shared" si="1"/>
        <v/>
      </c>
      <c r="AM13" s="400"/>
    </row>
    <row r="14" spans="2:39" ht="20.149999999999999" customHeight="1" thickBot="1" x14ac:dyDescent="0.4">
      <c r="B14" s="397"/>
      <c r="C14" s="398"/>
      <c r="D14" s="398"/>
      <c r="E14" s="399"/>
      <c r="G14" s="396"/>
      <c r="H14" s="23" t="str">
        <f>IF('Data deuffenyl polyclorinedig'!H13="","",'Data deuffenyl polyclorinedig'!H13)</f>
        <v/>
      </c>
      <c r="I14" s="24" t="str">
        <f>IF('Data deuffenyl polyclorinedig'!I13="","",'Data deuffenyl polyclorinedig'!I13)</f>
        <v/>
      </c>
      <c r="J14" s="204" t="str">
        <f>IFERROR(IF(K14="","",(IF(VLOOKUP(K14,'Gwybodaeth Ymgeiswyr'!$K$8:$L$37,2,0)="y","y",""))),"Manual entry required")</f>
        <v/>
      </c>
      <c r="K14" s="37" t="str">
        <f>IF('Data deuffenyl polyclorinedig'!J13="","",'Data deuffenyl polyclorinedig'!J13)</f>
        <v/>
      </c>
      <c r="L14" s="23" t="str">
        <f>IF('Data deuffenyl polyclorinedig'!K13="","",IF(ISNUMBER('Data deuffenyl polyclorinedig'!K13)=TRUE, IF('Data deuffenyl polyclorinedig'!K13&lt;'Data deuffenyl polyclorinedig'!K$38, "ERROR", 'Data deuffenyl polyclorinedig'!K13), IF('Data deuffenyl polyclorinedig'!K13="&lt;LOD",'Data deuffenyl polyclorinedig'!K$38, "ERROR")))</f>
        <v/>
      </c>
      <c r="M14" s="141" t="str">
        <f>IF('Data deuffenyl polyclorinedig'!L13="","",IF(ISNUMBER('Data deuffenyl polyclorinedig'!L13)=TRUE, IF('Data deuffenyl polyclorinedig'!L13&lt;'Data deuffenyl polyclorinedig'!L$38, "ERROR", 'Data deuffenyl polyclorinedig'!L13), IF('Data deuffenyl polyclorinedig'!L13="&lt;LOD",'Data deuffenyl polyclorinedig'!L$38, "ERROR")))</f>
        <v/>
      </c>
      <c r="N14" s="141" t="str">
        <f>IF('Data deuffenyl polyclorinedig'!M13="","",IF(ISNUMBER('Data deuffenyl polyclorinedig'!M13)=TRUE, IF('Data deuffenyl polyclorinedig'!M13&lt;'Data deuffenyl polyclorinedig'!M$38, "ERROR", 'Data deuffenyl polyclorinedig'!M13), IF('Data deuffenyl polyclorinedig'!M13="&lt;LOD",'Data deuffenyl polyclorinedig'!M$38, "ERROR")))</f>
        <v/>
      </c>
      <c r="O14" s="141" t="str">
        <f>IF('Data deuffenyl polyclorinedig'!N13="","",IF(ISNUMBER('Data deuffenyl polyclorinedig'!N13)=TRUE, IF('Data deuffenyl polyclorinedig'!N13&lt;'Data deuffenyl polyclorinedig'!N$38, "ERROR", 'Data deuffenyl polyclorinedig'!N13), IF('Data deuffenyl polyclorinedig'!N13="&lt;LOD",'Data deuffenyl polyclorinedig'!N$38, "ERROR")))</f>
        <v/>
      </c>
      <c r="P14" s="141" t="str">
        <f>IF('Data deuffenyl polyclorinedig'!O13="","",IF(ISNUMBER('Data deuffenyl polyclorinedig'!O13)=TRUE, IF('Data deuffenyl polyclorinedig'!O13&lt;'Data deuffenyl polyclorinedig'!O$38, "ERROR", 'Data deuffenyl polyclorinedig'!O13), IF('Data deuffenyl polyclorinedig'!O13="&lt;LOD",'Data deuffenyl polyclorinedig'!O$38, "ERROR")))</f>
        <v/>
      </c>
      <c r="Q14" s="141" t="str">
        <f>IF('Data deuffenyl polyclorinedig'!P13="","",IF(ISNUMBER('Data deuffenyl polyclorinedig'!P13)=TRUE, IF('Data deuffenyl polyclorinedig'!P13&lt;'Data deuffenyl polyclorinedig'!P$38, "ERROR", 'Data deuffenyl polyclorinedig'!P13), IF('Data deuffenyl polyclorinedig'!P13="&lt;LOD",'Data deuffenyl polyclorinedig'!P$38, "ERROR")))</f>
        <v/>
      </c>
      <c r="R14" s="141" t="str">
        <f>IF('Data deuffenyl polyclorinedig'!Q13="","",IF(ISNUMBER('Data deuffenyl polyclorinedig'!Q13)=TRUE, IF('Data deuffenyl polyclorinedig'!Q13&lt;'Data deuffenyl polyclorinedig'!Q$38, "ERROR", 'Data deuffenyl polyclorinedig'!Q13), IF('Data deuffenyl polyclorinedig'!Q13="&lt;LOD",'Data deuffenyl polyclorinedig'!Q$38, "ERROR")))</f>
        <v/>
      </c>
      <c r="S14" s="141" t="str">
        <f>IF('Data deuffenyl polyclorinedig'!R13="","",IF(ISNUMBER('Data deuffenyl polyclorinedig'!R13)=TRUE, IF('Data deuffenyl polyclorinedig'!R13&lt;'Data deuffenyl polyclorinedig'!R$38, "ERROR", 'Data deuffenyl polyclorinedig'!R13), IF('Data deuffenyl polyclorinedig'!R13="&lt;LOD",'Data deuffenyl polyclorinedig'!R$38, "ERROR")))</f>
        <v/>
      </c>
      <c r="T14" s="141" t="str">
        <f>IF('Data deuffenyl polyclorinedig'!S13="","",IF(ISNUMBER('Data deuffenyl polyclorinedig'!S13)=TRUE, IF('Data deuffenyl polyclorinedig'!S13&lt;'Data deuffenyl polyclorinedig'!S$38, "ERROR", 'Data deuffenyl polyclorinedig'!S13), IF('Data deuffenyl polyclorinedig'!S13="&lt;LOD",'Data deuffenyl polyclorinedig'!S$38, "ERROR")))</f>
        <v/>
      </c>
      <c r="U14" s="141" t="str">
        <f>IF('Data deuffenyl polyclorinedig'!T13="","",IF(ISNUMBER('Data deuffenyl polyclorinedig'!T13)=TRUE, IF('Data deuffenyl polyclorinedig'!T13&lt;'Data deuffenyl polyclorinedig'!T$38, "ERROR", 'Data deuffenyl polyclorinedig'!T13), IF('Data deuffenyl polyclorinedig'!T13="&lt;LOD",'Data deuffenyl polyclorinedig'!T$38, "ERROR")))</f>
        <v/>
      </c>
      <c r="V14" s="141" t="str">
        <f>IF('Data deuffenyl polyclorinedig'!U13="","",IF(ISNUMBER('Data deuffenyl polyclorinedig'!U13)=TRUE, IF('Data deuffenyl polyclorinedig'!U13&lt;'Data deuffenyl polyclorinedig'!U$38, "ERROR", 'Data deuffenyl polyclorinedig'!U13), IF('Data deuffenyl polyclorinedig'!U13="&lt;LOD",'Data deuffenyl polyclorinedig'!U$38, "ERROR")))</f>
        <v/>
      </c>
      <c r="W14" s="141" t="str">
        <f>IF('Data deuffenyl polyclorinedig'!V13="","",IF(ISNUMBER('Data deuffenyl polyclorinedig'!V13)=TRUE, IF('Data deuffenyl polyclorinedig'!V13&lt;'Data deuffenyl polyclorinedig'!V$38, "ERROR", 'Data deuffenyl polyclorinedig'!V13), IF('Data deuffenyl polyclorinedig'!V13="&lt;LOD",'Data deuffenyl polyclorinedig'!V$38, "ERROR")))</f>
        <v/>
      </c>
      <c r="X14" s="141" t="str">
        <f>IF('Data deuffenyl polyclorinedig'!W13="","",IF(ISNUMBER('Data deuffenyl polyclorinedig'!W13)=TRUE, IF('Data deuffenyl polyclorinedig'!W13&lt;'Data deuffenyl polyclorinedig'!W$38, "ERROR", 'Data deuffenyl polyclorinedig'!W13), IF('Data deuffenyl polyclorinedig'!W13="&lt;LOD",'Data deuffenyl polyclorinedig'!W$38, "ERROR")))</f>
        <v/>
      </c>
      <c r="Y14" s="24" t="str">
        <f>IF('Data deuffenyl polyclorinedig'!X13="","",IF(ISNUMBER('Data deuffenyl polyclorinedig'!X13)=TRUE, IF('Data deuffenyl polyclorinedig'!X13&lt;'Data deuffenyl polyclorinedig'!X$38, "ERROR", 'Data deuffenyl polyclorinedig'!X13), IF('Data deuffenyl polyclorinedig'!X13="&lt;LOD",'Data deuffenyl polyclorinedig'!X$38, "ERROR")))</f>
        <v/>
      </c>
      <c r="Z14" s="24" t="str">
        <f>IF('Data deuffenyl polyclorinedig'!Y13="","",IF(ISNUMBER('Data deuffenyl polyclorinedig'!Y13)=TRUE, IF('Data deuffenyl polyclorinedig'!Y13&lt;'Data deuffenyl polyclorinedig'!Y$38, "ERROR", 'Data deuffenyl polyclorinedig'!Y13), IF('Data deuffenyl polyclorinedig'!Y13="&lt;LOD",'Data deuffenyl polyclorinedig'!Y$38, "ERROR")))</f>
        <v/>
      </c>
      <c r="AA14" s="24" t="str">
        <f>IF('Data deuffenyl polyclorinedig'!Z13="","",IF(ISNUMBER('Data deuffenyl polyclorinedig'!Z13)=TRUE, IF('Data deuffenyl polyclorinedig'!Z13&lt;'Data deuffenyl polyclorinedig'!Z$38, "ERROR", 'Data deuffenyl polyclorinedig'!Z13), IF('Data deuffenyl polyclorinedig'!Z13="&lt;LOD",'Data deuffenyl polyclorinedig'!Z$38, "ERROR")))</f>
        <v/>
      </c>
      <c r="AB14" s="24" t="str">
        <f>IF('Data deuffenyl polyclorinedig'!AA13="","",IF(ISNUMBER('Data deuffenyl polyclorinedig'!AA13)=TRUE, IF('Data deuffenyl polyclorinedig'!AA13&lt;'Data deuffenyl polyclorinedig'!AA$38, "ERROR", 'Data deuffenyl polyclorinedig'!AA13), IF('Data deuffenyl polyclorinedig'!AA13="&lt;LOD",'Data deuffenyl polyclorinedig'!AA$38, "ERROR")))</f>
        <v/>
      </c>
      <c r="AC14" s="24" t="str">
        <f>IF('Data deuffenyl polyclorinedig'!AB13="","",IF(ISNUMBER('Data deuffenyl polyclorinedig'!AB13)=TRUE, IF('Data deuffenyl polyclorinedig'!AB13&lt;'Data deuffenyl polyclorinedig'!AB$38, "ERROR", 'Data deuffenyl polyclorinedig'!AB13), IF('Data deuffenyl polyclorinedig'!AB13="&lt;LOD",'Data deuffenyl polyclorinedig'!AB$38, "ERROR")))</f>
        <v/>
      </c>
      <c r="AD14" s="24" t="str">
        <f>IF('Data deuffenyl polyclorinedig'!AC13="","",IF(ISNUMBER('Data deuffenyl polyclorinedig'!AC13)=TRUE, IF('Data deuffenyl polyclorinedig'!AC13&lt;'Data deuffenyl polyclorinedig'!AC$38, "ERROR", 'Data deuffenyl polyclorinedig'!AC13), IF('Data deuffenyl polyclorinedig'!AC13="&lt;LOD",'Data deuffenyl polyclorinedig'!AC$38, "ERROR")))</f>
        <v/>
      </c>
      <c r="AE14" s="24" t="str">
        <f>IF('Data deuffenyl polyclorinedig'!AD13="","",IF(ISNUMBER('Data deuffenyl polyclorinedig'!AD13)=TRUE, IF('Data deuffenyl polyclorinedig'!AD13&lt;'Data deuffenyl polyclorinedig'!AD$38, "ERROR", 'Data deuffenyl polyclorinedig'!AD13), IF('Data deuffenyl polyclorinedig'!AD13="&lt;LOD",'Data deuffenyl polyclorinedig'!AD$38, "ERROR")))</f>
        <v/>
      </c>
      <c r="AF14" s="24" t="str">
        <f>IF('Data deuffenyl polyclorinedig'!AE13="","",IF(ISNUMBER('Data deuffenyl polyclorinedig'!AE13)=TRUE, IF('Data deuffenyl polyclorinedig'!AE13&lt;'Data deuffenyl polyclorinedig'!AE$38, "ERROR", 'Data deuffenyl polyclorinedig'!AE13), IF('Data deuffenyl polyclorinedig'!AE13="&lt;LOD",'Data deuffenyl polyclorinedig'!AE$38, "ERROR")))</f>
        <v/>
      </c>
      <c r="AG14" s="24" t="str">
        <f>IF('Data deuffenyl polyclorinedig'!AF13="","",IF(ISNUMBER('Data deuffenyl polyclorinedig'!AF13)=TRUE, IF('Data deuffenyl polyclorinedig'!AF13&lt;'Data deuffenyl polyclorinedig'!AF$38, "ERROR", 'Data deuffenyl polyclorinedig'!AF13), IF('Data deuffenyl polyclorinedig'!AF13="&lt;LOD",'Data deuffenyl polyclorinedig'!AF$38, "ERROR")))</f>
        <v/>
      </c>
      <c r="AH14" s="24" t="str">
        <f>IF('Data deuffenyl polyclorinedig'!AG13="","",IF(ISNUMBER('Data deuffenyl polyclorinedig'!AG13)=TRUE, IF('Data deuffenyl polyclorinedig'!AG13&lt;'Data deuffenyl polyclorinedig'!AG$38, "ERROR", 'Data deuffenyl polyclorinedig'!AG13), IF('Data deuffenyl polyclorinedig'!AG13="&lt;LOD",'Data deuffenyl polyclorinedig'!AG$38, "ERROR")))</f>
        <v/>
      </c>
      <c r="AI14" s="24" t="str">
        <f>IF('Data deuffenyl polyclorinedig'!AH13="","",IF(ISNUMBER('Data deuffenyl polyclorinedig'!AH13)=TRUE, IF('Data deuffenyl polyclorinedig'!AH13&lt;'Data deuffenyl polyclorinedig'!AH$38, "ERROR", 'Data deuffenyl polyclorinedig'!AH13), IF('Data deuffenyl polyclorinedig'!AH13="&lt;LOD",'Data deuffenyl polyclorinedig'!AH$38, "ERROR")))</f>
        <v/>
      </c>
      <c r="AJ14" s="37" t="str">
        <f>IF('Data deuffenyl polyclorinedig'!AI13="","",IF(ISNUMBER('Data deuffenyl polyclorinedig'!AI13)=TRUE, IF('Data deuffenyl polyclorinedig'!AI13&lt;'Data deuffenyl polyclorinedig'!AI$38, "ERROR", 'Data deuffenyl polyclorinedig'!AI13), IF('Data deuffenyl polyclorinedig'!AI13="&lt;LOD",'Data deuffenyl polyclorinedig'!AI$38, "ERROR")))</f>
        <v/>
      </c>
      <c r="AK14" s="41" t="str">
        <f t="shared" si="0"/>
        <v/>
      </c>
      <c r="AL14" s="226" t="str">
        <f t="shared" si="1"/>
        <v/>
      </c>
      <c r="AM14" s="400"/>
    </row>
    <row r="15" spans="2:39" ht="20.149999999999999" customHeight="1" x14ac:dyDescent="0.35">
      <c r="G15" s="396"/>
      <c r="H15" s="23" t="str">
        <f>IF('Data deuffenyl polyclorinedig'!H14="","",'Data deuffenyl polyclorinedig'!H14)</f>
        <v/>
      </c>
      <c r="I15" s="24" t="str">
        <f>IF('Data deuffenyl polyclorinedig'!I14="","",'Data deuffenyl polyclorinedig'!I14)</f>
        <v/>
      </c>
      <c r="J15" s="204" t="str">
        <f>IFERROR(IF(K15="","",(IF(VLOOKUP(K15,'Gwybodaeth Ymgeiswyr'!$K$8:$L$37,2,0)="y","y",""))),"Manual entry required")</f>
        <v/>
      </c>
      <c r="K15" s="37" t="str">
        <f>IF('Data deuffenyl polyclorinedig'!J14="","",'Data deuffenyl polyclorinedig'!J14)</f>
        <v/>
      </c>
      <c r="L15" s="23" t="str">
        <f>IF('Data deuffenyl polyclorinedig'!K14="","",IF(ISNUMBER('Data deuffenyl polyclorinedig'!K14)=TRUE, IF('Data deuffenyl polyclorinedig'!K14&lt;'Data deuffenyl polyclorinedig'!K$38, "ERROR", 'Data deuffenyl polyclorinedig'!K14), IF('Data deuffenyl polyclorinedig'!K14="&lt;LOD",'Data deuffenyl polyclorinedig'!K$38, "ERROR")))</f>
        <v/>
      </c>
      <c r="M15" s="141" t="str">
        <f>IF('Data deuffenyl polyclorinedig'!L14="","",IF(ISNUMBER('Data deuffenyl polyclorinedig'!L14)=TRUE, IF('Data deuffenyl polyclorinedig'!L14&lt;'Data deuffenyl polyclorinedig'!L$38, "ERROR", 'Data deuffenyl polyclorinedig'!L14), IF('Data deuffenyl polyclorinedig'!L14="&lt;LOD",'Data deuffenyl polyclorinedig'!L$38, "ERROR")))</f>
        <v/>
      </c>
      <c r="N15" s="141" t="str">
        <f>IF('Data deuffenyl polyclorinedig'!M14="","",IF(ISNUMBER('Data deuffenyl polyclorinedig'!M14)=TRUE, IF('Data deuffenyl polyclorinedig'!M14&lt;'Data deuffenyl polyclorinedig'!M$38, "ERROR", 'Data deuffenyl polyclorinedig'!M14), IF('Data deuffenyl polyclorinedig'!M14="&lt;LOD",'Data deuffenyl polyclorinedig'!M$38, "ERROR")))</f>
        <v/>
      </c>
      <c r="O15" s="141" t="str">
        <f>IF('Data deuffenyl polyclorinedig'!N14="","",IF(ISNUMBER('Data deuffenyl polyclorinedig'!N14)=TRUE, IF('Data deuffenyl polyclorinedig'!N14&lt;'Data deuffenyl polyclorinedig'!N$38, "ERROR", 'Data deuffenyl polyclorinedig'!N14), IF('Data deuffenyl polyclorinedig'!N14="&lt;LOD",'Data deuffenyl polyclorinedig'!N$38, "ERROR")))</f>
        <v/>
      </c>
      <c r="P15" s="141" t="str">
        <f>IF('Data deuffenyl polyclorinedig'!O14="","",IF(ISNUMBER('Data deuffenyl polyclorinedig'!O14)=TRUE, IF('Data deuffenyl polyclorinedig'!O14&lt;'Data deuffenyl polyclorinedig'!O$38, "ERROR", 'Data deuffenyl polyclorinedig'!O14), IF('Data deuffenyl polyclorinedig'!O14="&lt;LOD",'Data deuffenyl polyclorinedig'!O$38, "ERROR")))</f>
        <v/>
      </c>
      <c r="Q15" s="141" t="str">
        <f>IF('Data deuffenyl polyclorinedig'!P14="","",IF(ISNUMBER('Data deuffenyl polyclorinedig'!P14)=TRUE, IF('Data deuffenyl polyclorinedig'!P14&lt;'Data deuffenyl polyclorinedig'!P$38, "ERROR", 'Data deuffenyl polyclorinedig'!P14), IF('Data deuffenyl polyclorinedig'!P14="&lt;LOD",'Data deuffenyl polyclorinedig'!P$38, "ERROR")))</f>
        <v/>
      </c>
      <c r="R15" s="141" t="str">
        <f>IF('Data deuffenyl polyclorinedig'!Q14="","",IF(ISNUMBER('Data deuffenyl polyclorinedig'!Q14)=TRUE, IF('Data deuffenyl polyclorinedig'!Q14&lt;'Data deuffenyl polyclorinedig'!Q$38, "ERROR", 'Data deuffenyl polyclorinedig'!Q14), IF('Data deuffenyl polyclorinedig'!Q14="&lt;LOD",'Data deuffenyl polyclorinedig'!Q$38, "ERROR")))</f>
        <v/>
      </c>
      <c r="S15" s="141" t="str">
        <f>IF('Data deuffenyl polyclorinedig'!R14="","",IF(ISNUMBER('Data deuffenyl polyclorinedig'!R14)=TRUE, IF('Data deuffenyl polyclorinedig'!R14&lt;'Data deuffenyl polyclorinedig'!R$38, "ERROR", 'Data deuffenyl polyclorinedig'!R14), IF('Data deuffenyl polyclorinedig'!R14="&lt;LOD",'Data deuffenyl polyclorinedig'!R$38, "ERROR")))</f>
        <v/>
      </c>
      <c r="T15" s="141" t="str">
        <f>IF('Data deuffenyl polyclorinedig'!S14="","",IF(ISNUMBER('Data deuffenyl polyclorinedig'!S14)=TRUE, IF('Data deuffenyl polyclorinedig'!S14&lt;'Data deuffenyl polyclorinedig'!S$38, "ERROR", 'Data deuffenyl polyclorinedig'!S14), IF('Data deuffenyl polyclorinedig'!S14="&lt;LOD",'Data deuffenyl polyclorinedig'!S$38, "ERROR")))</f>
        <v/>
      </c>
      <c r="U15" s="141" t="str">
        <f>IF('Data deuffenyl polyclorinedig'!T14="","",IF(ISNUMBER('Data deuffenyl polyclorinedig'!T14)=TRUE, IF('Data deuffenyl polyclorinedig'!T14&lt;'Data deuffenyl polyclorinedig'!T$38, "ERROR", 'Data deuffenyl polyclorinedig'!T14), IF('Data deuffenyl polyclorinedig'!T14="&lt;LOD",'Data deuffenyl polyclorinedig'!T$38, "ERROR")))</f>
        <v/>
      </c>
      <c r="V15" s="141" t="str">
        <f>IF('Data deuffenyl polyclorinedig'!U14="","",IF(ISNUMBER('Data deuffenyl polyclorinedig'!U14)=TRUE, IF('Data deuffenyl polyclorinedig'!U14&lt;'Data deuffenyl polyclorinedig'!U$38, "ERROR", 'Data deuffenyl polyclorinedig'!U14), IF('Data deuffenyl polyclorinedig'!U14="&lt;LOD",'Data deuffenyl polyclorinedig'!U$38, "ERROR")))</f>
        <v/>
      </c>
      <c r="W15" s="141" t="str">
        <f>IF('Data deuffenyl polyclorinedig'!V14="","",IF(ISNUMBER('Data deuffenyl polyclorinedig'!V14)=TRUE, IF('Data deuffenyl polyclorinedig'!V14&lt;'Data deuffenyl polyclorinedig'!V$38, "ERROR", 'Data deuffenyl polyclorinedig'!V14), IF('Data deuffenyl polyclorinedig'!V14="&lt;LOD",'Data deuffenyl polyclorinedig'!V$38, "ERROR")))</f>
        <v/>
      </c>
      <c r="X15" s="141" t="str">
        <f>IF('Data deuffenyl polyclorinedig'!W14="","",IF(ISNUMBER('Data deuffenyl polyclorinedig'!W14)=TRUE, IF('Data deuffenyl polyclorinedig'!W14&lt;'Data deuffenyl polyclorinedig'!W$38, "ERROR", 'Data deuffenyl polyclorinedig'!W14), IF('Data deuffenyl polyclorinedig'!W14="&lt;LOD",'Data deuffenyl polyclorinedig'!W$38, "ERROR")))</f>
        <v/>
      </c>
      <c r="Y15" s="24" t="str">
        <f>IF('Data deuffenyl polyclorinedig'!X14="","",IF(ISNUMBER('Data deuffenyl polyclorinedig'!X14)=TRUE, IF('Data deuffenyl polyclorinedig'!X14&lt;'Data deuffenyl polyclorinedig'!X$38, "ERROR", 'Data deuffenyl polyclorinedig'!X14), IF('Data deuffenyl polyclorinedig'!X14="&lt;LOD",'Data deuffenyl polyclorinedig'!X$38, "ERROR")))</f>
        <v/>
      </c>
      <c r="Z15" s="24" t="str">
        <f>IF('Data deuffenyl polyclorinedig'!Y14="","",IF(ISNUMBER('Data deuffenyl polyclorinedig'!Y14)=TRUE, IF('Data deuffenyl polyclorinedig'!Y14&lt;'Data deuffenyl polyclorinedig'!Y$38, "ERROR", 'Data deuffenyl polyclorinedig'!Y14), IF('Data deuffenyl polyclorinedig'!Y14="&lt;LOD",'Data deuffenyl polyclorinedig'!Y$38, "ERROR")))</f>
        <v/>
      </c>
      <c r="AA15" s="24" t="str">
        <f>IF('Data deuffenyl polyclorinedig'!Z14="","",IF(ISNUMBER('Data deuffenyl polyclorinedig'!Z14)=TRUE, IF('Data deuffenyl polyclorinedig'!Z14&lt;'Data deuffenyl polyclorinedig'!Z$38, "ERROR", 'Data deuffenyl polyclorinedig'!Z14), IF('Data deuffenyl polyclorinedig'!Z14="&lt;LOD",'Data deuffenyl polyclorinedig'!Z$38, "ERROR")))</f>
        <v/>
      </c>
      <c r="AB15" s="24" t="str">
        <f>IF('Data deuffenyl polyclorinedig'!AA14="","",IF(ISNUMBER('Data deuffenyl polyclorinedig'!AA14)=TRUE, IF('Data deuffenyl polyclorinedig'!AA14&lt;'Data deuffenyl polyclorinedig'!AA$38, "ERROR", 'Data deuffenyl polyclorinedig'!AA14), IF('Data deuffenyl polyclorinedig'!AA14="&lt;LOD",'Data deuffenyl polyclorinedig'!AA$38, "ERROR")))</f>
        <v/>
      </c>
      <c r="AC15" s="24" t="str">
        <f>IF('Data deuffenyl polyclorinedig'!AB14="","",IF(ISNUMBER('Data deuffenyl polyclorinedig'!AB14)=TRUE, IF('Data deuffenyl polyclorinedig'!AB14&lt;'Data deuffenyl polyclorinedig'!AB$38, "ERROR", 'Data deuffenyl polyclorinedig'!AB14), IF('Data deuffenyl polyclorinedig'!AB14="&lt;LOD",'Data deuffenyl polyclorinedig'!AB$38, "ERROR")))</f>
        <v/>
      </c>
      <c r="AD15" s="24" t="str">
        <f>IF('Data deuffenyl polyclorinedig'!AC14="","",IF(ISNUMBER('Data deuffenyl polyclorinedig'!AC14)=TRUE, IF('Data deuffenyl polyclorinedig'!AC14&lt;'Data deuffenyl polyclorinedig'!AC$38, "ERROR", 'Data deuffenyl polyclorinedig'!AC14), IF('Data deuffenyl polyclorinedig'!AC14="&lt;LOD",'Data deuffenyl polyclorinedig'!AC$38, "ERROR")))</f>
        <v/>
      </c>
      <c r="AE15" s="24" t="str">
        <f>IF('Data deuffenyl polyclorinedig'!AD14="","",IF(ISNUMBER('Data deuffenyl polyclorinedig'!AD14)=TRUE, IF('Data deuffenyl polyclorinedig'!AD14&lt;'Data deuffenyl polyclorinedig'!AD$38, "ERROR", 'Data deuffenyl polyclorinedig'!AD14), IF('Data deuffenyl polyclorinedig'!AD14="&lt;LOD",'Data deuffenyl polyclorinedig'!AD$38, "ERROR")))</f>
        <v/>
      </c>
      <c r="AF15" s="24" t="str">
        <f>IF('Data deuffenyl polyclorinedig'!AE14="","",IF(ISNUMBER('Data deuffenyl polyclorinedig'!AE14)=TRUE, IF('Data deuffenyl polyclorinedig'!AE14&lt;'Data deuffenyl polyclorinedig'!AE$38, "ERROR", 'Data deuffenyl polyclorinedig'!AE14), IF('Data deuffenyl polyclorinedig'!AE14="&lt;LOD",'Data deuffenyl polyclorinedig'!AE$38, "ERROR")))</f>
        <v/>
      </c>
      <c r="AG15" s="24" t="str">
        <f>IF('Data deuffenyl polyclorinedig'!AF14="","",IF(ISNUMBER('Data deuffenyl polyclorinedig'!AF14)=TRUE, IF('Data deuffenyl polyclorinedig'!AF14&lt;'Data deuffenyl polyclorinedig'!AF$38, "ERROR", 'Data deuffenyl polyclorinedig'!AF14), IF('Data deuffenyl polyclorinedig'!AF14="&lt;LOD",'Data deuffenyl polyclorinedig'!AF$38, "ERROR")))</f>
        <v/>
      </c>
      <c r="AH15" s="24" t="str">
        <f>IF('Data deuffenyl polyclorinedig'!AG14="","",IF(ISNUMBER('Data deuffenyl polyclorinedig'!AG14)=TRUE, IF('Data deuffenyl polyclorinedig'!AG14&lt;'Data deuffenyl polyclorinedig'!AG$38, "ERROR", 'Data deuffenyl polyclorinedig'!AG14), IF('Data deuffenyl polyclorinedig'!AG14="&lt;LOD",'Data deuffenyl polyclorinedig'!AG$38, "ERROR")))</f>
        <v/>
      </c>
      <c r="AI15" s="24" t="str">
        <f>IF('Data deuffenyl polyclorinedig'!AH14="","",IF(ISNUMBER('Data deuffenyl polyclorinedig'!AH14)=TRUE, IF('Data deuffenyl polyclorinedig'!AH14&lt;'Data deuffenyl polyclorinedig'!AH$38, "ERROR", 'Data deuffenyl polyclorinedig'!AH14), IF('Data deuffenyl polyclorinedig'!AH14="&lt;LOD",'Data deuffenyl polyclorinedig'!AH$38, "ERROR")))</f>
        <v/>
      </c>
      <c r="AJ15" s="37" t="str">
        <f>IF('Data deuffenyl polyclorinedig'!AI14="","",IF(ISNUMBER('Data deuffenyl polyclorinedig'!AI14)=TRUE, IF('Data deuffenyl polyclorinedig'!AI14&lt;'Data deuffenyl polyclorinedig'!AI$38, "ERROR", 'Data deuffenyl polyclorinedig'!AI14), IF('Data deuffenyl polyclorinedig'!AI14="&lt;LOD",'Data deuffenyl polyclorinedig'!AI$38, "ERROR")))</f>
        <v/>
      </c>
      <c r="AK15" s="41" t="str">
        <f t="shared" si="0"/>
        <v/>
      </c>
      <c r="AL15" s="226" t="str">
        <f t="shared" si="1"/>
        <v/>
      </c>
      <c r="AM15" s="400"/>
    </row>
    <row r="16" spans="2:39" ht="20.149999999999999" customHeight="1" x14ac:dyDescent="0.35">
      <c r="G16" s="396"/>
      <c r="H16" s="23" t="str">
        <f>IF('Data deuffenyl polyclorinedig'!H15="","",'Data deuffenyl polyclorinedig'!H15)</f>
        <v/>
      </c>
      <c r="I16" s="24" t="str">
        <f>IF('Data deuffenyl polyclorinedig'!I15="","",'Data deuffenyl polyclorinedig'!I15)</f>
        <v/>
      </c>
      <c r="J16" s="204" t="str">
        <f>IFERROR(IF(K16="","",(IF(VLOOKUP(K16,'Gwybodaeth Ymgeiswyr'!$K$8:$L$37,2,0)="y","y",""))),"Manual entry required")</f>
        <v/>
      </c>
      <c r="K16" s="37" t="str">
        <f>IF('Data deuffenyl polyclorinedig'!J15="","",'Data deuffenyl polyclorinedig'!J15)</f>
        <v/>
      </c>
      <c r="L16" s="23" t="str">
        <f>IF('Data deuffenyl polyclorinedig'!K15="","",IF(ISNUMBER('Data deuffenyl polyclorinedig'!K15)=TRUE, IF('Data deuffenyl polyclorinedig'!K15&lt;'Data deuffenyl polyclorinedig'!K$38, "ERROR", 'Data deuffenyl polyclorinedig'!K15), IF('Data deuffenyl polyclorinedig'!K15="&lt;LOD",'Data deuffenyl polyclorinedig'!K$38, "ERROR")))</f>
        <v/>
      </c>
      <c r="M16" s="141" t="str">
        <f>IF('Data deuffenyl polyclorinedig'!L15="","",IF(ISNUMBER('Data deuffenyl polyclorinedig'!L15)=TRUE, IF('Data deuffenyl polyclorinedig'!L15&lt;'Data deuffenyl polyclorinedig'!L$38, "ERROR", 'Data deuffenyl polyclorinedig'!L15), IF('Data deuffenyl polyclorinedig'!L15="&lt;LOD",'Data deuffenyl polyclorinedig'!L$38, "ERROR")))</f>
        <v/>
      </c>
      <c r="N16" s="141" t="str">
        <f>IF('Data deuffenyl polyclorinedig'!M15="","",IF(ISNUMBER('Data deuffenyl polyclorinedig'!M15)=TRUE, IF('Data deuffenyl polyclorinedig'!M15&lt;'Data deuffenyl polyclorinedig'!M$38, "ERROR", 'Data deuffenyl polyclorinedig'!M15), IF('Data deuffenyl polyclorinedig'!M15="&lt;LOD",'Data deuffenyl polyclorinedig'!M$38, "ERROR")))</f>
        <v/>
      </c>
      <c r="O16" s="141" t="str">
        <f>IF('Data deuffenyl polyclorinedig'!N15="","",IF(ISNUMBER('Data deuffenyl polyclorinedig'!N15)=TRUE, IF('Data deuffenyl polyclorinedig'!N15&lt;'Data deuffenyl polyclorinedig'!N$38, "ERROR", 'Data deuffenyl polyclorinedig'!N15), IF('Data deuffenyl polyclorinedig'!N15="&lt;LOD",'Data deuffenyl polyclorinedig'!N$38, "ERROR")))</f>
        <v/>
      </c>
      <c r="P16" s="141" t="str">
        <f>IF('Data deuffenyl polyclorinedig'!O15="","",IF(ISNUMBER('Data deuffenyl polyclorinedig'!O15)=TRUE, IF('Data deuffenyl polyclorinedig'!O15&lt;'Data deuffenyl polyclorinedig'!O$38, "ERROR", 'Data deuffenyl polyclorinedig'!O15), IF('Data deuffenyl polyclorinedig'!O15="&lt;LOD",'Data deuffenyl polyclorinedig'!O$38, "ERROR")))</f>
        <v/>
      </c>
      <c r="Q16" s="141" t="str">
        <f>IF('Data deuffenyl polyclorinedig'!P15="","",IF(ISNUMBER('Data deuffenyl polyclorinedig'!P15)=TRUE, IF('Data deuffenyl polyclorinedig'!P15&lt;'Data deuffenyl polyclorinedig'!P$38, "ERROR", 'Data deuffenyl polyclorinedig'!P15), IF('Data deuffenyl polyclorinedig'!P15="&lt;LOD",'Data deuffenyl polyclorinedig'!P$38, "ERROR")))</f>
        <v/>
      </c>
      <c r="R16" s="141" t="str">
        <f>IF('Data deuffenyl polyclorinedig'!Q15="","",IF(ISNUMBER('Data deuffenyl polyclorinedig'!Q15)=TRUE, IF('Data deuffenyl polyclorinedig'!Q15&lt;'Data deuffenyl polyclorinedig'!Q$38, "ERROR", 'Data deuffenyl polyclorinedig'!Q15), IF('Data deuffenyl polyclorinedig'!Q15="&lt;LOD",'Data deuffenyl polyclorinedig'!Q$38, "ERROR")))</f>
        <v/>
      </c>
      <c r="S16" s="141" t="str">
        <f>IF('Data deuffenyl polyclorinedig'!R15="","",IF(ISNUMBER('Data deuffenyl polyclorinedig'!R15)=TRUE, IF('Data deuffenyl polyclorinedig'!R15&lt;'Data deuffenyl polyclorinedig'!R$38, "ERROR", 'Data deuffenyl polyclorinedig'!R15), IF('Data deuffenyl polyclorinedig'!R15="&lt;LOD",'Data deuffenyl polyclorinedig'!R$38, "ERROR")))</f>
        <v/>
      </c>
      <c r="T16" s="141" t="str">
        <f>IF('Data deuffenyl polyclorinedig'!S15="","",IF(ISNUMBER('Data deuffenyl polyclorinedig'!S15)=TRUE, IF('Data deuffenyl polyclorinedig'!S15&lt;'Data deuffenyl polyclorinedig'!S$38, "ERROR", 'Data deuffenyl polyclorinedig'!S15), IF('Data deuffenyl polyclorinedig'!S15="&lt;LOD",'Data deuffenyl polyclorinedig'!S$38, "ERROR")))</f>
        <v/>
      </c>
      <c r="U16" s="141" t="str">
        <f>IF('Data deuffenyl polyclorinedig'!T15="","",IF(ISNUMBER('Data deuffenyl polyclorinedig'!T15)=TRUE, IF('Data deuffenyl polyclorinedig'!T15&lt;'Data deuffenyl polyclorinedig'!T$38, "ERROR", 'Data deuffenyl polyclorinedig'!T15), IF('Data deuffenyl polyclorinedig'!T15="&lt;LOD",'Data deuffenyl polyclorinedig'!T$38, "ERROR")))</f>
        <v/>
      </c>
      <c r="V16" s="141" t="str">
        <f>IF('Data deuffenyl polyclorinedig'!U15="","",IF(ISNUMBER('Data deuffenyl polyclorinedig'!U15)=TRUE, IF('Data deuffenyl polyclorinedig'!U15&lt;'Data deuffenyl polyclorinedig'!U$38, "ERROR", 'Data deuffenyl polyclorinedig'!U15), IF('Data deuffenyl polyclorinedig'!U15="&lt;LOD",'Data deuffenyl polyclorinedig'!U$38, "ERROR")))</f>
        <v/>
      </c>
      <c r="W16" s="141" t="str">
        <f>IF('Data deuffenyl polyclorinedig'!V15="","",IF(ISNUMBER('Data deuffenyl polyclorinedig'!V15)=TRUE, IF('Data deuffenyl polyclorinedig'!V15&lt;'Data deuffenyl polyclorinedig'!V$38, "ERROR", 'Data deuffenyl polyclorinedig'!V15), IF('Data deuffenyl polyclorinedig'!V15="&lt;LOD",'Data deuffenyl polyclorinedig'!V$38, "ERROR")))</f>
        <v/>
      </c>
      <c r="X16" s="141" t="str">
        <f>IF('Data deuffenyl polyclorinedig'!W15="","",IF(ISNUMBER('Data deuffenyl polyclorinedig'!W15)=TRUE, IF('Data deuffenyl polyclorinedig'!W15&lt;'Data deuffenyl polyclorinedig'!W$38, "ERROR", 'Data deuffenyl polyclorinedig'!W15), IF('Data deuffenyl polyclorinedig'!W15="&lt;LOD",'Data deuffenyl polyclorinedig'!W$38, "ERROR")))</f>
        <v/>
      </c>
      <c r="Y16" s="24" t="str">
        <f>IF('Data deuffenyl polyclorinedig'!X15="","",IF(ISNUMBER('Data deuffenyl polyclorinedig'!X15)=TRUE, IF('Data deuffenyl polyclorinedig'!X15&lt;'Data deuffenyl polyclorinedig'!X$38, "ERROR", 'Data deuffenyl polyclorinedig'!X15), IF('Data deuffenyl polyclorinedig'!X15="&lt;LOD",'Data deuffenyl polyclorinedig'!X$38, "ERROR")))</f>
        <v/>
      </c>
      <c r="Z16" s="24" t="str">
        <f>IF('Data deuffenyl polyclorinedig'!Y15="","",IF(ISNUMBER('Data deuffenyl polyclorinedig'!Y15)=TRUE, IF('Data deuffenyl polyclorinedig'!Y15&lt;'Data deuffenyl polyclorinedig'!Y$38, "ERROR", 'Data deuffenyl polyclorinedig'!Y15), IF('Data deuffenyl polyclorinedig'!Y15="&lt;LOD",'Data deuffenyl polyclorinedig'!Y$38, "ERROR")))</f>
        <v/>
      </c>
      <c r="AA16" s="24" t="str">
        <f>IF('Data deuffenyl polyclorinedig'!Z15="","",IF(ISNUMBER('Data deuffenyl polyclorinedig'!Z15)=TRUE, IF('Data deuffenyl polyclorinedig'!Z15&lt;'Data deuffenyl polyclorinedig'!Z$38, "ERROR", 'Data deuffenyl polyclorinedig'!Z15), IF('Data deuffenyl polyclorinedig'!Z15="&lt;LOD",'Data deuffenyl polyclorinedig'!Z$38, "ERROR")))</f>
        <v/>
      </c>
      <c r="AB16" s="24" t="str">
        <f>IF('Data deuffenyl polyclorinedig'!AA15="","",IF(ISNUMBER('Data deuffenyl polyclorinedig'!AA15)=TRUE, IF('Data deuffenyl polyclorinedig'!AA15&lt;'Data deuffenyl polyclorinedig'!AA$38, "ERROR", 'Data deuffenyl polyclorinedig'!AA15), IF('Data deuffenyl polyclorinedig'!AA15="&lt;LOD",'Data deuffenyl polyclorinedig'!AA$38, "ERROR")))</f>
        <v/>
      </c>
      <c r="AC16" s="24" t="str">
        <f>IF('Data deuffenyl polyclorinedig'!AB15="","",IF(ISNUMBER('Data deuffenyl polyclorinedig'!AB15)=TRUE, IF('Data deuffenyl polyclorinedig'!AB15&lt;'Data deuffenyl polyclorinedig'!AB$38, "ERROR", 'Data deuffenyl polyclorinedig'!AB15), IF('Data deuffenyl polyclorinedig'!AB15="&lt;LOD",'Data deuffenyl polyclorinedig'!AB$38, "ERROR")))</f>
        <v/>
      </c>
      <c r="AD16" s="24" t="str">
        <f>IF('Data deuffenyl polyclorinedig'!AC15="","",IF(ISNUMBER('Data deuffenyl polyclorinedig'!AC15)=TRUE, IF('Data deuffenyl polyclorinedig'!AC15&lt;'Data deuffenyl polyclorinedig'!AC$38, "ERROR", 'Data deuffenyl polyclorinedig'!AC15), IF('Data deuffenyl polyclorinedig'!AC15="&lt;LOD",'Data deuffenyl polyclorinedig'!AC$38, "ERROR")))</f>
        <v/>
      </c>
      <c r="AE16" s="24" t="str">
        <f>IF('Data deuffenyl polyclorinedig'!AD15="","",IF(ISNUMBER('Data deuffenyl polyclorinedig'!AD15)=TRUE, IF('Data deuffenyl polyclorinedig'!AD15&lt;'Data deuffenyl polyclorinedig'!AD$38, "ERROR", 'Data deuffenyl polyclorinedig'!AD15), IF('Data deuffenyl polyclorinedig'!AD15="&lt;LOD",'Data deuffenyl polyclorinedig'!AD$38, "ERROR")))</f>
        <v/>
      </c>
      <c r="AF16" s="24" t="str">
        <f>IF('Data deuffenyl polyclorinedig'!AE15="","",IF(ISNUMBER('Data deuffenyl polyclorinedig'!AE15)=TRUE, IF('Data deuffenyl polyclorinedig'!AE15&lt;'Data deuffenyl polyclorinedig'!AE$38, "ERROR", 'Data deuffenyl polyclorinedig'!AE15), IF('Data deuffenyl polyclorinedig'!AE15="&lt;LOD",'Data deuffenyl polyclorinedig'!AE$38, "ERROR")))</f>
        <v/>
      </c>
      <c r="AG16" s="24" t="str">
        <f>IF('Data deuffenyl polyclorinedig'!AF15="","",IF(ISNUMBER('Data deuffenyl polyclorinedig'!AF15)=TRUE, IF('Data deuffenyl polyclorinedig'!AF15&lt;'Data deuffenyl polyclorinedig'!AF$38, "ERROR", 'Data deuffenyl polyclorinedig'!AF15), IF('Data deuffenyl polyclorinedig'!AF15="&lt;LOD",'Data deuffenyl polyclorinedig'!AF$38, "ERROR")))</f>
        <v/>
      </c>
      <c r="AH16" s="24" t="str">
        <f>IF('Data deuffenyl polyclorinedig'!AG15="","",IF(ISNUMBER('Data deuffenyl polyclorinedig'!AG15)=TRUE, IF('Data deuffenyl polyclorinedig'!AG15&lt;'Data deuffenyl polyclorinedig'!AG$38, "ERROR", 'Data deuffenyl polyclorinedig'!AG15), IF('Data deuffenyl polyclorinedig'!AG15="&lt;LOD",'Data deuffenyl polyclorinedig'!AG$38, "ERROR")))</f>
        <v/>
      </c>
      <c r="AI16" s="24" t="str">
        <f>IF('Data deuffenyl polyclorinedig'!AH15="","",IF(ISNUMBER('Data deuffenyl polyclorinedig'!AH15)=TRUE, IF('Data deuffenyl polyclorinedig'!AH15&lt;'Data deuffenyl polyclorinedig'!AH$38, "ERROR", 'Data deuffenyl polyclorinedig'!AH15), IF('Data deuffenyl polyclorinedig'!AH15="&lt;LOD",'Data deuffenyl polyclorinedig'!AH$38, "ERROR")))</f>
        <v/>
      </c>
      <c r="AJ16" s="37" t="str">
        <f>IF('Data deuffenyl polyclorinedig'!AI15="","",IF(ISNUMBER('Data deuffenyl polyclorinedig'!AI15)=TRUE, IF('Data deuffenyl polyclorinedig'!AI15&lt;'Data deuffenyl polyclorinedig'!AI$38, "ERROR", 'Data deuffenyl polyclorinedig'!AI15), IF('Data deuffenyl polyclorinedig'!AI15="&lt;LOD",'Data deuffenyl polyclorinedig'!AI$38, "ERROR")))</f>
        <v/>
      </c>
      <c r="AK16" s="41" t="str">
        <f t="shared" si="0"/>
        <v/>
      </c>
      <c r="AL16" s="226" t="str">
        <f t="shared" si="1"/>
        <v/>
      </c>
      <c r="AM16" s="400"/>
    </row>
    <row r="17" spans="7:39" ht="20.149999999999999" customHeight="1" x14ac:dyDescent="0.35">
      <c r="G17" s="396"/>
      <c r="H17" s="23" t="str">
        <f>IF('Data deuffenyl polyclorinedig'!H16="","",'Data deuffenyl polyclorinedig'!H16)</f>
        <v/>
      </c>
      <c r="I17" s="24" t="str">
        <f>IF('Data deuffenyl polyclorinedig'!I16="","",'Data deuffenyl polyclorinedig'!I16)</f>
        <v/>
      </c>
      <c r="J17" s="204" t="str">
        <f>IFERROR(IF(K17="","",(IF(VLOOKUP(K17,'Gwybodaeth Ymgeiswyr'!$K$8:$L$37,2,0)="y","y",""))),"Manual entry required")</f>
        <v/>
      </c>
      <c r="K17" s="37" t="str">
        <f>IF('Data deuffenyl polyclorinedig'!J16="","",'Data deuffenyl polyclorinedig'!J16)</f>
        <v/>
      </c>
      <c r="L17" s="23" t="str">
        <f>IF('Data deuffenyl polyclorinedig'!K16="","",IF(ISNUMBER('Data deuffenyl polyclorinedig'!K16)=TRUE, IF('Data deuffenyl polyclorinedig'!K16&lt;'Data deuffenyl polyclorinedig'!K$38, "ERROR", 'Data deuffenyl polyclorinedig'!K16), IF('Data deuffenyl polyclorinedig'!K16="&lt;LOD",'Data deuffenyl polyclorinedig'!K$38, "ERROR")))</f>
        <v/>
      </c>
      <c r="M17" s="141" t="str">
        <f>IF('Data deuffenyl polyclorinedig'!L16="","",IF(ISNUMBER('Data deuffenyl polyclorinedig'!L16)=TRUE, IF('Data deuffenyl polyclorinedig'!L16&lt;'Data deuffenyl polyclorinedig'!L$38, "ERROR", 'Data deuffenyl polyclorinedig'!L16), IF('Data deuffenyl polyclorinedig'!L16="&lt;LOD",'Data deuffenyl polyclorinedig'!L$38, "ERROR")))</f>
        <v/>
      </c>
      <c r="N17" s="141" t="str">
        <f>IF('Data deuffenyl polyclorinedig'!M16="","",IF(ISNUMBER('Data deuffenyl polyclorinedig'!M16)=TRUE, IF('Data deuffenyl polyclorinedig'!M16&lt;'Data deuffenyl polyclorinedig'!M$38, "ERROR", 'Data deuffenyl polyclorinedig'!M16), IF('Data deuffenyl polyclorinedig'!M16="&lt;LOD",'Data deuffenyl polyclorinedig'!M$38, "ERROR")))</f>
        <v/>
      </c>
      <c r="O17" s="141" t="str">
        <f>IF('Data deuffenyl polyclorinedig'!N16="","",IF(ISNUMBER('Data deuffenyl polyclorinedig'!N16)=TRUE, IF('Data deuffenyl polyclorinedig'!N16&lt;'Data deuffenyl polyclorinedig'!N$38, "ERROR", 'Data deuffenyl polyclorinedig'!N16), IF('Data deuffenyl polyclorinedig'!N16="&lt;LOD",'Data deuffenyl polyclorinedig'!N$38, "ERROR")))</f>
        <v/>
      </c>
      <c r="P17" s="141" t="str">
        <f>IF('Data deuffenyl polyclorinedig'!O16="","",IF(ISNUMBER('Data deuffenyl polyclorinedig'!O16)=TRUE, IF('Data deuffenyl polyclorinedig'!O16&lt;'Data deuffenyl polyclorinedig'!O$38, "ERROR", 'Data deuffenyl polyclorinedig'!O16), IF('Data deuffenyl polyclorinedig'!O16="&lt;LOD",'Data deuffenyl polyclorinedig'!O$38, "ERROR")))</f>
        <v/>
      </c>
      <c r="Q17" s="141" t="str">
        <f>IF('Data deuffenyl polyclorinedig'!P16="","",IF(ISNUMBER('Data deuffenyl polyclorinedig'!P16)=TRUE, IF('Data deuffenyl polyclorinedig'!P16&lt;'Data deuffenyl polyclorinedig'!P$38, "ERROR", 'Data deuffenyl polyclorinedig'!P16), IF('Data deuffenyl polyclorinedig'!P16="&lt;LOD",'Data deuffenyl polyclorinedig'!P$38, "ERROR")))</f>
        <v/>
      </c>
      <c r="R17" s="141" t="str">
        <f>IF('Data deuffenyl polyclorinedig'!Q16="","",IF(ISNUMBER('Data deuffenyl polyclorinedig'!Q16)=TRUE, IF('Data deuffenyl polyclorinedig'!Q16&lt;'Data deuffenyl polyclorinedig'!Q$38, "ERROR", 'Data deuffenyl polyclorinedig'!Q16), IF('Data deuffenyl polyclorinedig'!Q16="&lt;LOD",'Data deuffenyl polyclorinedig'!Q$38, "ERROR")))</f>
        <v/>
      </c>
      <c r="S17" s="141" t="str">
        <f>IF('Data deuffenyl polyclorinedig'!R16="","",IF(ISNUMBER('Data deuffenyl polyclorinedig'!R16)=TRUE, IF('Data deuffenyl polyclorinedig'!R16&lt;'Data deuffenyl polyclorinedig'!R$38, "ERROR", 'Data deuffenyl polyclorinedig'!R16), IF('Data deuffenyl polyclorinedig'!R16="&lt;LOD",'Data deuffenyl polyclorinedig'!R$38, "ERROR")))</f>
        <v/>
      </c>
      <c r="T17" s="141" t="str">
        <f>IF('Data deuffenyl polyclorinedig'!S16="","",IF(ISNUMBER('Data deuffenyl polyclorinedig'!S16)=TRUE, IF('Data deuffenyl polyclorinedig'!S16&lt;'Data deuffenyl polyclorinedig'!S$38, "ERROR", 'Data deuffenyl polyclorinedig'!S16), IF('Data deuffenyl polyclorinedig'!S16="&lt;LOD",'Data deuffenyl polyclorinedig'!S$38, "ERROR")))</f>
        <v/>
      </c>
      <c r="U17" s="141" t="str">
        <f>IF('Data deuffenyl polyclorinedig'!T16="","",IF(ISNUMBER('Data deuffenyl polyclorinedig'!T16)=TRUE, IF('Data deuffenyl polyclorinedig'!T16&lt;'Data deuffenyl polyclorinedig'!T$38, "ERROR", 'Data deuffenyl polyclorinedig'!T16), IF('Data deuffenyl polyclorinedig'!T16="&lt;LOD",'Data deuffenyl polyclorinedig'!T$38, "ERROR")))</f>
        <v/>
      </c>
      <c r="V17" s="141" t="str">
        <f>IF('Data deuffenyl polyclorinedig'!U16="","",IF(ISNUMBER('Data deuffenyl polyclorinedig'!U16)=TRUE, IF('Data deuffenyl polyclorinedig'!U16&lt;'Data deuffenyl polyclorinedig'!U$38, "ERROR", 'Data deuffenyl polyclorinedig'!U16), IF('Data deuffenyl polyclorinedig'!U16="&lt;LOD",'Data deuffenyl polyclorinedig'!U$38, "ERROR")))</f>
        <v/>
      </c>
      <c r="W17" s="141" t="str">
        <f>IF('Data deuffenyl polyclorinedig'!V16="","",IF(ISNUMBER('Data deuffenyl polyclorinedig'!V16)=TRUE, IF('Data deuffenyl polyclorinedig'!V16&lt;'Data deuffenyl polyclorinedig'!V$38, "ERROR", 'Data deuffenyl polyclorinedig'!V16), IF('Data deuffenyl polyclorinedig'!V16="&lt;LOD",'Data deuffenyl polyclorinedig'!V$38, "ERROR")))</f>
        <v/>
      </c>
      <c r="X17" s="141" t="str">
        <f>IF('Data deuffenyl polyclorinedig'!W16="","",IF(ISNUMBER('Data deuffenyl polyclorinedig'!W16)=TRUE, IF('Data deuffenyl polyclorinedig'!W16&lt;'Data deuffenyl polyclorinedig'!W$38, "ERROR", 'Data deuffenyl polyclorinedig'!W16), IF('Data deuffenyl polyclorinedig'!W16="&lt;LOD",'Data deuffenyl polyclorinedig'!W$38, "ERROR")))</f>
        <v/>
      </c>
      <c r="Y17" s="24" t="str">
        <f>IF('Data deuffenyl polyclorinedig'!X16="","",IF(ISNUMBER('Data deuffenyl polyclorinedig'!X16)=TRUE, IF('Data deuffenyl polyclorinedig'!X16&lt;'Data deuffenyl polyclorinedig'!X$38, "ERROR", 'Data deuffenyl polyclorinedig'!X16), IF('Data deuffenyl polyclorinedig'!X16="&lt;LOD",'Data deuffenyl polyclorinedig'!X$38, "ERROR")))</f>
        <v/>
      </c>
      <c r="Z17" s="24" t="str">
        <f>IF('Data deuffenyl polyclorinedig'!Y16="","",IF(ISNUMBER('Data deuffenyl polyclorinedig'!Y16)=TRUE, IF('Data deuffenyl polyclorinedig'!Y16&lt;'Data deuffenyl polyclorinedig'!Y$38, "ERROR", 'Data deuffenyl polyclorinedig'!Y16), IF('Data deuffenyl polyclorinedig'!Y16="&lt;LOD",'Data deuffenyl polyclorinedig'!Y$38, "ERROR")))</f>
        <v/>
      </c>
      <c r="AA17" s="24" t="str">
        <f>IF('Data deuffenyl polyclorinedig'!Z16="","",IF(ISNUMBER('Data deuffenyl polyclorinedig'!Z16)=TRUE, IF('Data deuffenyl polyclorinedig'!Z16&lt;'Data deuffenyl polyclorinedig'!Z$38, "ERROR", 'Data deuffenyl polyclorinedig'!Z16), IF('Data deuffenyl polyclorinedig'!Z16="&lt;LOD",'Data deuffenyl polyclorinedig'!Z$38, "ERROR")))</f>
        <v/>
      </c>
      <c r="AB17" s="24" t="str">
        <f>IF('Data deuffenyl polyclorinedig'!AA16="","",IF(ISNUMBER('Data deuffenyl polyclorinedig'!AA16)=TRUE, IF('Data deuffenyl polyclorinedig'!AA16&lt;'Data deuffenyl polyclorinedig'!AA$38, "ERROR", 'Data deuffenyl polyclorinedig'!AA16), IF('Data deuffenyl polyclorinedig'!AA16="&lt;LOD",'Data deuffenyl polyclorinedig'!AA$38, "ERROR")))</f>
        <v/>
      </c>
      <c r="AC17" s="24" t="str">
        <f>IF('Data deuffenyl polyclorinedig'!AB16="","",IF(ISNUMBER('Data deuffenyl polyclorinedig'!AB16)=TRUE, IF('Data deuffenyl polyclorinedig'!AB16&lt;'Data deuffenyl polyclorinedig'!AB$38, "ERROR", 'Data deuffenyl polyclorinedig'!AB16), IF('Data deuffenyl polyclorinedig'!AB16="&lt;LOD",'Data deuffenyl polyclorinedig'!AB$38, "ERROR")))</f>
        <v/>
      </c>
      <c r="AD17" s="24" t="str">
        <f>IF('Data deuffenyl polyclorinedig'!AC16="","",IF(ISNUMBER('Data deuffenyl polyclorinedig'!AC16)=TRUE, IF('Data deuffenyl polyclorinedig'!AC16&lt;'Data deuffenyl polyclorinedig'!AC$38, "ERROR", 'Data deuffenyl polyclorinedig'!AC16), IF('Data deuffenyl polyclorinedig'!AC16="&lt;LOD",'Data deuffenyl polyclorinedig'!AC$38, "ERROR")))</f>
        <v/>
      </c>
      <c r="AE17" s="24" t="str">
        <f>IF('Data deuffenyl polyclorinedig'!AD16="","",IF(ISNUMBER('Data deuffenyl polyclorinedig'!AD16)=TRUE, IF('Data deuffenyl polyclorinedig'!AD16&lt;'Data deuffenyl polyclorinedig'!AD$38, "ERROR", 'Data deuffenyl polyclorinedig'!AD16), IF('Data deuffenyl polyclorinedig'!AD16="&lt;LOD",'Data deuffenyl polyclorinedig'!AD$38, "ERROR")))</f>
        <v/>
      </c>
      <c r="AF17" s="24" t="str">
        <f>IF('Data deuffenyl polyclorinedig'!AE16="","",IF(ISNUMBER('Data deuffenyl polyclorinedig'!AE16)=TRUE, IF('Data deuffenyl polyclorinedig'!AE16&lt;'Data deuffenyl polyclorinedig'!AE$38, "ERROR", 'Data deuffenyl polyclorinedig'!AE16), IF('Data deuffenyl polyclorinedig'!AE16="&lt;LOD",'Data deuffenyl polyclorinedig'!AE$38, "ERROR")))</f>
        <v/>
      </c>
      <c r="AG17" s="24" t="str">
        <f>IF('Data deuffenyl polyclorinedig'!AF16="","",IF(ISNUMBER('Data deuffenyl polyclorinedig'!AF16)=TRUE, IF('Data deuffenyl polyclorinedig'!AF16&lt;'Data deuffenyl polyclorinedig'!AF$38, "ERROR", 'Data deuffenyl polyclorinedig'!AF16), IF('Data deuffenyl polyclorinedig'!AF16="&lt;LOD",'Data deuffenyl polyclorinedig'!AF$38, "ERROR")))</f>
        <v/>
      </c>
      <c r="AH17" s="24" t="str">
        <f>IF('Data deuffenyl polyclorinedig'!AG16="","",IF(ISNUMBER('Data deuffenyl polyclorinedig'!AG16)=TRUE, IF('Data deuffenyl polyclorinedig'!AG16&lt;'Data deuffenyl polyclorinedig'!AG$38, "ERROR", 'Data deuffenyl polyclorinedig'!AG16), IF('Data deuffenyl polyclorinedig'!AG16="&lt;LOD",'Data deuffenyl polyclorinedig'!AG$38, "ERROR")))</f>
        <v/>
      </c>
      <c r="AI17" s="24" t="str">
        <f>IF('Data deuffenyl polyclorinedig'!AH16="","",IF(ISNUMBER('Data deuffenyl polyclorinedig'!AH16)=TRUE, IF('Data deuffenyl polyclorinedig'!AH16&lt;'Data deuffenyl polyclorinedig'!AH$38, "ERROR", 'Data deuffenyl polyclorinedig'!AH16), IF('Data deuffenyl polyclorinedig'!AH16="&lt;LOD",'Data deuffenyl polyclorinedig'!AH$38, "ERROR")))</f>
        <v/>
      </c>
      <c r="AJ17" s="37" t="str">
        <f>IF('Data deuffenyl polyclorinedig'!AI16="","",IF(ISNUMBER('Data deuffenyl polyclorinedig'!AI16)=TRUE, IF('Data deuffenyl polyclorinedig'!AI16&lt;'Data deuffenyl polyclorinedig'!AI$38, "ERROR", 'Data deuffenyl polyclorinedig'!AI16), IF('Data deuffenyl polyclorinedig'!AI16="&lt;LOD",'Data deuffenyl polyclorinedig'!AI$38, "ERROR")))</f>
        <v/>
      </c>
      <c r="AK17" s="41" t="str">
        <f t="shared" si="0"/>
        <v/>
      </c>
      <c r="AL17" s="226" t="str">
        <f t="shared" si="1"/>
        <v/>
      </c>
      <c r="AM17" s="400"/>
    </row>
    <row r="18" spans="7:39" ht="20.149999999999999" customHeight="1" x14ac:dyDescent="0.35">
      <c r="G18" s="396"/>
      <c r="H18" s="23" t="str">
        <f>IF('Data deuffenyl polyclorinedig'!H17="","",'Data deuffenyl polyclorinedig'!H17)</f>
        <v/>
      </c>
      <c r="I18" s="24" t="str">
        <f>IF('Data deuffenyl polyclorinedig'!I17="","",'Data deuffenyl polyclorinedig'!I17)</f>
        <v/>
      </c>
      <c r="J18" s="204" t="str">
        <f>IFERROR(IF(K18="","",(IF(VLOOKUP(K18,'Gwybodaeth Ymgeiswyr'!$K$8:$L$37,2,0)="y","y",""))),"Manual entry required")</f>
        <v/>
      </c>
      <c r="K18" s="37" t="str">
        <f>IF('Data deuffenyl polyclorinedig'!J17="","",'Data deuffenyl polyclorinedig'!J17)</f>
        <v/>
      </c>
      <c r="L18" s="23" t="str">
        <f>IF('Data deuffenyl polyclorinedig'!K17="","",IF(ISNUMBER('Data deuffenyl polyclorinedig'!K17)=TRUE, IF('Data deuffenyl polyclorinedig'!K17&lt;'Data deuffenyl polyclorinedig'!K$38, "ERROR", 'Data deuffenyl polyclorinedig'!K17), IF('Data deuffenyl polyclorinedig'!K17="&lt;LOD",'Data deuffenyl polyclorinedig'!K$38, "ERROR")))</f>
        <v/>
      </c>
      <c r="M18" s="141" t="str">
        <f>IF('Data deuffenyl polyclorinedig'!L17="","",IF(ISNUMBER('Data deuffenyl polyclorinedig'!L17)=TRUE, IF('Data deuffenyl polyclorinedig'!L17&lt;'Data deuffenyl polyclorinedig'!L$38, "ERROR", 'Data deuffenyl polyclorinedig'!L17), IF('Data deuffenyl polyclorinedig'!L17="&lt;LOD",'Data deuffenyl polyclorinedig'!L$38, "ERROR")))</f>
        <v/>
      </c>
      <c r="N18" s="141" t="str">
        <f>IF('Data deuffenyl polyclorinedig'!M17="","",IF(ISNUMBER('Data deuffenyl polyclorinedig'!M17)=TRUE, IF('Data deuffenyl polyclorinedig'!M17&lt;'Data deuffenyl polyclorinedig'!M$38, "ERROR", 'Data deuffenyl polyclorinedig'!M17), IF('Data deuffenyl polyclorinedig'!M17="&lt;LOD",'Data deuffenyl polyclorinedig'!M$38, "ERROR")))</f>
        <v/>
      </c>
      <c r="O18" s="141" t="str">
        <f>IF('Data deuffenyl polyclorinedig'!N17="","",IF(ISNUMBER('Data deuffenyl polyclorinedig'!N17)=TRUE, IF('Data deuffenyl polyclorinedig'!N17&lt;'Data deuffenyl polyclorinedig'!N$38, "ERROR", 'Data deuffenyl polyclorinedig'!N17), IF('Data deuffenyl polyclorinedig'!N17="&lt;LOD",'Data deuffenyl polyclorinedig'!N$38, "ERROR")))</f>
        <v/>
      </c>
      <c r="P18" s="141" t="str">
        <f>IF('Data deuffenyl polyclorinedig'!O17="","",IF(ISNUMBER('Data deuffenyl polyclorinedig'!O17)=TRUE, IF('Data deuffenyl polyclorinedig'!O17&lt;'Data deuffenyl polyclorinedig'!O$38, "ERROR", 'Data deuffenyl polyclorinedig'!O17), IF('Data deuffenyl polyclorinedig'!O17="&lt;LOD",'Data deuffenyl polyclorinedig'!O$38, "ERROR")))</f>
        <v/>
      </c>
      <c r="Q18" s="141" t="str">
        <f>IF('Data deuffenyl polyclorinedig'!P17="","",IF(ISNUMBER('Data deuffenyl polyclorinedig'!P17)=TRUE, IF('Data deuffenyl polyclorinedig'!P17&lt;'Data deuffenyl polyclorinedig'!P$38, "ERROR", 'Data deuffenyl polyclorinedig'!P17), IF('Data deuffenyl polyclorinedig'!P17="&lt;LOD",'Data deuffenyl polyclorinedig'!P$38, "ERROR")))</f>
        <v/>
      </c>
      <c r="R18" s="141" t="str">
        <f>IF('Data deuffenyl polyclorinedig'!Q17="","",IF(ISNUMBER('Data deuffenyl polyclorinedig'!Q17)=TRUE, IF('Data deuffenyl polyclorinedig'!Q17&lt;'Data deuffenyl polyclorinedig'!Q$38, "ERROR", 'Data deuffenyl polyclorinedig'!Q17), IF('Data deuffenyl polyclorinedig'!Q17="&lt;LOD",'Data deuffenyl polyclorinedig'!Q$38, "ERROR")))</f>
        <v/>
      </c>
      <c r="S18" s="141" t="str">
        <f>IF('Data deuffenyl polyclorinedig'!R17="","",IF(ISNUMBER('Data deuffenyl polyclorinedig'!R17)=TRUE, IF('Data deuffenyl polyclorinedig'!R17&lt;'Data deuffenyl polyclorinedig'!R$38, "ERROR", 'Data deuffenyl polyclorinedig'!R17), IF('Data deuffenyl polyclorinedig'!R17="&lt;LOD",'Data deuffenyl polyclorinedig'!R$38, "ERROR")))</f>
        <v/>
      </c>
      <c r="T18" s="141" t="str">
        <f>IF('Data deuffenyl polyclorinedig'!S17="","",IF(ISNUMBER('Data deuffenyl polyclorinedig'!S17)=TRUE, IF('Data deuffenyl polyclorinedig'!S17&lt;'Data deuffenyl polyclorinedig'!S$38, "ERROR", 'Data deuffenyl polyclorinedig'!S17), IF('Data deuffenyl polyclorinedig'!S17="&lt;LOD",'Data deuffenyl polyclorinedig'!S$38, "ERROR")))</f>
        <v/>
      </c>
      <c r="U18" s="141" t="str">
        <f>IF('Data deuffenyl polyclorinedig'!T17="","",IF(ISNUMBER('Data deuffenyl polyclorinedig'!T17)=TRUE, IF('Data deuffenyl polyclorinedig'!T17&lt;'Data deuffenyl polyclorinedig'!T$38, "ERROR", 'Data deuffenyl polyclorinedig'!T17), IF('Data deuffenyl polyclorinedig'!T17="&lt;LOD",'Data deuffenyl polyclorinedig'!T$38, "ERROR")))</f>
        <v/>
      </c>
      <c r="V18" s="141" t="str">
        <f>IF('Data deuffenyl polyclorinedig'!U17="","",IF(ISNUMBER('Data deuffenyl polyclorinedig'!U17)=TRUE, IF('Data deuffenyl polyclorinedig'!U17&lt;'Data deuffenyl polyclorinedig'!U$38, "ERROR", 'Data deuffenyl polyclorinedig'!U17), IF('Data deuffenyl polyclorinedig'!U17="&lt;LOD",'Data deuffenyl polyclorinedig'!U$38, "ERROR")))</f>
        <v/>
      </c>
      <c r="W18" s="141" t="str">
        <f>IF('Data deuffenyl polyclorinedig'!V17="","",IF(ISNUMBER('Data deuffenyl polyclorinedig'!V17)=TRUE, IF('Data deuffenyl polyclorinedig'!V17&lt;'Data deuffenyl polyclorinedig'!V$38, "ERROR", 'Data deuffenyl polyclorinedig'!V17), IF('Data deuffenyl polyclorinedig'!V17="&lt;LOD",'Data deuffenyl polyclorinedig'!V$38, "ERROR")))</f>
        <v/>
      </c>
      <c r="X18" s="141" t="str">
        <f>IF('Data deuffenyl polyclorinedig'!W17="","",IF(ISNUMBER('Data deuffenyl polyclorinedig'!W17)=TRUE, IF('Data deuffenyl polyclorinedig'!W17&lt;'Data deuffenyl polyclorinedig'!W$38, "ERROR", 'Data deuffenyl polyclorinedig'!W17), IF('Data deuffenyl polyclorinedig'!W17="&lt;LOD",'Data deuffenyl polyclorinedig'!W$38, "ERROR")))</f>
        <v/>
      </c>
      <c r="Y18" s="24" t="str">
        <f>IF('Data deuffenyl polyclorinedig'!X17="","",IF(ISNUMBER('Data deuffenyl polyclorinedig'!X17)=TRUE, IF('Data deuffenyl polyclorinedig'!X17&lt;'Data deuffenyl polyclorinedig'!X$38, "ERROR", 'Data deuffenyl polyclorinedig'!X17), IF('Data deuffenyl polyclorinedig'!X17="&lt;LOD",'Data deuffenyl polyclorinedig'!X$38, "ERROR")))</f>
        <v/>
      </c>
      <c r="Z18" s="24" t="str">
        <f>IF('Data deuffenyl polyclorinedig'!Y17="","",IF(ISNUMBER('Data deuffenyl polyclorinedig'!Y17)=TRUE, IF('Data deuffenyl polyclorinedig'!Y17&lt;'Data deuffenyl polyclorinedig'!Y$38, "ERROR", 'Data deuffenyl polyclorinedig'!Y17), IF('Data deuffenyl polyclorinedig'!Y17="&lt;LOD",'Data deuffenyl polyclorinedig'!Y$38, "ERROR")))</f>
        <v/>
      </c>
      <c r="AA18" s="24" t="str">
        <f>IF('Data deuffenyl polyclorinedig'!Z17="","",IF(ISNUMBER('Data deuffenyl polyclorinedig'!Z17)=TRUE, IF('Data deuffenyl polyclorinedig'!Z17&lt;'Data deuffenyl polyclorinedig'!Z$38, "ERROR", 'Data deuffenyl polyclorinedig'!Z17), IF('Data deuffenyl polyclorinedig'!Z17="&lt;LOD",'Data deuffenyl polyclorinedig'!Z$38, "ERROR")))</f>
        <v/>
      </c>
      <c r="AB18" s="24" t="str">
        <f>IF('Data deuffenyl polyclorinedig'!AA17="","",IF(ISNUMBER('Data deuffenyl polyclorinedig'!AA17)=TRUE, IF('Data deuffenyl polyclorinedig'!AA17&lt;'Data deuffenyl polyclorinedig'!AA$38, "ERROR", 'Data deuffenyl polyclorinedig'!AA17), IF('Data deuffenyl polyclorinedig'!AA17="&lt;LOD",'Data deuffenyl polyclorinedig'!AA$38, "ERROR")))</f>
        <v/>
      </c>
      <c r="AC18" s="24" t="str">
        <f>IF('Data deuffenyl polyclorinedig'!AB17="","",IF(ISNUMBER('Data deuffenyl polyclorinedig'!AB17)=TRUE, IF('Data deuffenyl polyclorinedig'!AB17&lt;'Data deuffenyl polyclorinedig'!AB$38, "ERROR", 'Data deuffenyl polyclorinedig'!AB17), IF('Data deuffenyl polyclorinedig'!AB17="&lt;LOD",'Data deuffenyl polyclorinedig'!AB$38, "ERROR")))</f>
        <v/>
      </c>
      <c r="AD18" s="24" t="str">
        <f>IF('Data deuffenyl polyclorinedig'!AC17="","",IF(ISNUMBER('Data deuffenyl polyclorinedig'!AC17)=TRUE, IF('Data deuffenyl polyclorinedig'!AC17&lt;'Data deuffenyl polyclorinedig'!AC$38, "ERROR", 'Data deuffenyl polyclorinedig'!AC17), IF('Data deuffenyl polyclorinedig'!AC17="&lt;LOD",'Data deuffenyl polyclorinedig'!AC$38, "ERROR")))</f>
        <v/>
      </c>
      <c r="AE18" s="24" t="str">
        <f>IF('Data deuffenyl polyclorinedig'!AD17="","",IF(ISNUMBER('Data deuffenyl polyclorinedig'!AD17)=TRUE, IF('Data deuffenyl polyclorinedig'!AD17&lt;'Data deuffenyl polyclorinedig'!AD$38, "ERROR", 'Data deuffenyl polyclorinedig'!AD17), IF('Data deuffenyl polyclorinedig'!AD17="&lt;LOD",'Data deuffenyl polyclorinedig'!AD$38, "ERROR")))</f>
        <v/>
      </c>
      <c r="AF18" s="24" t="str">
        <f>IF('Data deuffenyl polyclorinedig'!AE17="","",IF(ISNUMBER('Data deuffenyl polyclorinedig'!AE17)=TRUE, IF('Data deuffenyl polyclorinedig'!AE17&lt;'Data deuffenyl polyclorinedig'!AE$38, "ERROR", 'Data deuffenyl polyclorinedig'!AE17), IF('Data deuffenyl polyclorinedig'!AE17="&lt;LOD",'Data deuffenyl polyclorinedig'!AE$38, "ERROR")))</f>
        <v/>
      </c>
      <c r="AG18" s="24" t="str">
        <f>IF('Data deuffenyl polyclorinedig'!AF17="","",IF(ISNUMBER('Data deuffenyl polyclorinedig'!AF17)=TRUE, IF('Data deuffenyl polyclorinedig'!AF17&lt;'Data deuffenyl polyclorinedig'!AF$38, "ERROR", 'Data deuffenyl polyclorinedig'!AF17), IF('Data deuffenyl polyclorinedig'!AF17="&lt;LOD",'Data deuffenyl polyclorinedig'!AF$38, "ERROR")))</f>
        <v/>
      </c>
      <c r="AH18" s="24" t="str">
        <f>IF('Data deuffenyl polyclorinedig'!AG17="","",IF(ISNUMBER('Data deuffenyl polyclorinedig'!AG17)=TRUE, IF('Data deuffenyl polyclorinedig'!AG17&lt;'Data deuffenyl polyclorinedig'!AG$38, "ERROR", 'Data deuffenyl polyclorinedig'!AG17), IF('Data deuffenyl polyclorinedig'!AG17="&lt;LOD",'Data deuffenyl polyclorinedig'!AG$38, "ERROR")))</f>
        <v/>
      </c>
      <c r="AI18" s="24" t="str">
        <f>IF('Data deuffenyl polyclorinedig'!AH17="","",IF(ISNUMBER('Data deuffenyl polyclorinedig'!AH17)=TRUE, IF('Data deuffenyl polyclorinedig'!AH17&lt;'Data deuffenyl polyclorinedig'!AH$38, "ERROR", 'Data deuffenyl polyclorinedig'!AH17), IF('Data deuffenyl polyclorinedig'!AH17="&lt;LOD",'Data deuffenyl polyclorinedig'!AH$38, "ERROR")))</f>
        <v/>
      </c>
      <c r="AJ18" s="37" t="str">
        <f>IF('Data deuffenyl polyclorinedig'!AI17="","",IF(ISNUMBER('Data deuffenyl polyclorinedig'!AI17)=TRUE, IF('Data deuffenyl polyclorinedig'!AI17&lt;'Data deuffenyl polyclorinedig'!AI$38, "ERROR", 'Data deuffenyl polyclorinedig'!AI17), IF('Data deuffenyl polyclorinedig'!AI17="&lt;LOD",'Data deuffenyl polyclorinedig'!AI$38, "ERROR")))</f>
        <v/>
      </c>
      <c r="AK18" s="41" t="str">
        <f t="shared" si="0"/>
        <v/>
      </c>
      <c r="AL18" s="226" t="str">
        <f t="shared" si="1"/>
        <v/>
      </c>
      <c r="AM18" s="400"/>
    </row>
    <row r="19" spans="7:39" ht="20.149999999999999" customHeight="1" x14ac:dyDescent="0.35">
      <c r="G19" s="396"/>
      <c r="H19" s="23" t="str">
        <f>IF('Data deuffenyl polyclorinedig'!H18="","",'Data deuffenyl polyclorinedig'!H18)</f>
        <v/>
      </c>
      <c r="I19" s="24" t="str">
        <f>IF('Data deuffenyl polyclorinedig'!I18="","",'Data deuffenyl polyclorinedig'!I18)</f>
        <v/>
      </c>
      <c r="J19" s="204" t="str">
        <f>IFERROR(IF(K19="","",(IF(VLOOKUP(K19,'Gwybodaeth Ymgeiswyr'!$K$8:$L$37,2,0)="y","y",""))),"Manual entry required")</f>
        <v/>
      </c>
      <c r="K19" s="37" t="str">
        <f>IF('Data deuffenyl polyclorinedig'!J18="","",'Data deuffenyl polyclorinedig'!J18)</f>
        <v/>
      </c>
      <c r="L19" s="23" t="str">
        <f>IF('Data deuffenyl polyclorinedig'!K18="","",IF(ISNUMBER('Data deuffenyl polyclorinedig'!K18)=TRUE, IF('Data deuffenyl polyclorinedig'!K18&lt;'Data deuffenyl polyclorinedig'!K$38, "ERROR", 'Data deuffenyl polyclorinedig'!K18), IF('Data deuffenyl polyclorinedig'!K18="&lt;LOD",'Data deuffenyl polyclorinedig'!K$38, "ERROR")))</f>
        <v/>
      </c>
      <c r="M19" s="141" t="str">
        <f>IF('Data deuffenyl polyclorinedig'!L18="","",IF(ISNUMBER('Data deuffenyl polyclorinedig'!L18)=TRUE, IF('Data deuffenyl polyclorinedig'!L18&lt;'Data deuffenyl polyclorinedig'!L$38, "ERROR", 'Data deuffenyl polyclorinedig'!L18), IF('Data deuffenyl polyclorinedig'!L18="&lt;LOD",'Data deuffenyl polyclorinedig'!L$38, "ERROR")))</f>
        <v/>
      </c>
      <c r="N19" s="141" t="str">
        <f>IF('Data deuffenyl polyclorinedig'!M18="","",IF(ISNUMBER('Data deuffenyl polyclorinedig'!M18)=TRUE, IF('Data deuffenyl polyclorinedig'!M18&lt;'Data deuffenyl polyclorinedig'!M$38, "ERROR", 'Data deuffenyl polyclorinedig'!M18), IF('Data deuffenyl polyclorinedig'!M18="&lt;LOD",'Data deuffenyl polyclorinedig'!M$38, "ERROR")))</f>
        <v/>
      </c>
      <c r="O19" s="141" t="str">
        <f>IF('Data deuffenyl polyclorinedig'!N18="","",IF(ISNUMBER('Data deuffenyl polyclorinedig'!N18)=TRUE, IF('Data deuffenyl polyclorinedig'!N18&lt;'Data deuffenyl polyclorinedig'!N$38, "ERROR", 'Data deuffenyl polyclorinedig'!N18), IF('Data deuffenyl polyclorinedig'!N18="&lt;LOD",'Data deuffenyl polyclorinedig'!N$38, "ERROR")))</f>
        <v/>
      </c>
      <c r="P19" s="141" t="str">
        <f>IF('Data deuffenyl polyclorinedig'!O18="","",IF(ISNUMBER('Data deuffenyl polyclorinedig'!O18)=TRUE, IF('Data deuffenyl polyclorinedig'!O18&lt;'Data deuffenyl polyclorinedig'!O$38, "ERROR", 'Data deuffenyl polyclorinedig'!O18), IF('Data deuffenyl polyclorinedig'!O18="&lt;LOD",'Data deuffenyl polyclorinedig'!O$38, "ERROR")))</f>
        <v/>
      </c>
      <c r="Q19" s="141" t="str">
        <f>IF('Data deuffenyl polyclorinedig'!P18="","",IF(ISNUMBER('Data deuffenyl polyclorinedig'!P18)=TRUE, IF('Data deuffenyl polyclorinedig'!P18&lt;'Data deuffenyl polyclorinedig'!P$38, "ERROR", 'Data deuffenyl polyclorinedig'!P18), IF('Data deuffenyl polyclorinedig'!P18="&lt;LOD",'Data deuffenyl polyclorinedig'!P$38, "ERROR")))</f>
        <v/>
      </c>
      <c r="R19" s="141" t="str">
        <f>IF('Data deuffenyl polyclorinedig'!Q18="","",IF(ISNUMBER('Data deuffenyl polyclorinedig'!Q18)=TRUE, IF('Data deuffenyl polyclorinedig'!Q18&lt;'Data deuffenyl polyclorinedig'!Q$38, "ERROR", 'Data deuffenyl polyclorinedig'!Q18), IF('Data deuffenyl polyclorinedig'!Q18="&lt;LOD",'Data deuffenyl polyclorinedig'!Q$38, "ERROR")))</f>
        <v/>
      </c>
      <c r="S19" s="141" t="str">
        <f>IF('Data deuffenyl polyclorinedig'!R18="","",IF(ISNUMBER('Data deuffenyl polyclorinedig'!R18)=TRUE, IF('Data deuffenyl polyclorinedig'!R18&lt;'Data deuffenyl polyclorinedig'!R$38, "ERROR", 'Data deuffenyl polyclorinedig'!R18), IF('Data deuffenyl polyclorinedig'!R18="&lt;LOD",'Data deuffenyl polyclorinedig'!R$38, "ERROR")))</f>
        <v/>
      </c>
      <c r="T19" s="141" t="str">
        <f>IF('Data deuffenyl polyclorinedig'!S18="","",IF(ISNUMBER('Data deuffenyl polyclorinedig'!S18)=TRUE, IF('Data deuffenyl polyclorinedig'!S18&lt;'Data deuffenyl polyclorinedig'!S$38, "ERROR", 'Data deuffenyl polyclorinedig'!S18), IF('Data deuffenyl polyclorinedig'!S18="&lt;LOD",'Data deuffenyl polyclorinedig'!S$38, "ERROR")))</f>
        <v/>
      </c>
      <c r="U19" s="141" t="str">
        <f>IF('Data deuffenyl polyclorinedig'!T18="","",IF(ISNUMBER('Data deuffenyl polyclorinedig'!T18)=TRUE, IF('Data deuffenyl polyclorinedig'!T18&lt;'Data deuffenyl polyclorinedig'!T$38, "ERROR", 'Data deuffenyl polyclorinedig'!T18), IF('Data deuffenyl polyclorinedig'!T18="&lt;LOD",'Data deuffenyl polyclorinedig'!T$38, "ERROR")))</f>
        <v/>
      </c>
      <c r="V19" s="141" t="str">
        <f>IF('Data deuffenyl polyclorinedig'!U18="","",IF(ISNUMBER('Data deuffenyl polyclorinedig'!U18)=TRUE, IF('Data deuffenyl polyclorinedig'!U18&lt;'Data deuffenyl polyclorinedig'!U$38, "ERROR", 'Data deuffenyl polyclorinedig'!U18), IF('Data deuffenyl polyclorinedig'!U18="&lt;LOD",'Data deuffenyl polyclorinedig'!U$38, "ERROR")))</f>
        <v/>
      </c>
      <c r="W19" s="141" t="str">
        <f>IF('Data deuffenyl polyclorinedig'!V18="","",IF(ISNUMBER('Data deuffenyl polyclorinedig'!V18)=TRUE, IF('Data deuffenyl polyclorinedig'!V18&lt;'Data deuffenyl polyclorinedig'!V$38, "ERROR", 'Data deuffenyl polyclorinedig'!V18), IF('Data deuffenyl polyclorinedig'!V18="&lt;LOD",'Data deuffenyl polyclorinedig'!V$38, "ERROR")))</f>
        <v/>
      </c>
      <c r="X19" s="141" t="str">
        <f>IF('Data deuffenyl polyclorinedig'!W18="","",IF(ISNUMBER('Data deuffenyl polyclorinedig'!W18)=TRUE, IF('Data deuffenyl polyclorinedig'!W18&lt;'Data deuffenyl polyclorinedig'!W$38, "ERROR", 'Data deuffenyl polyclorinedig'!W18), IF('Data deuffenyl polyclorinedig'!W18="&lt;LOD",'Data deuffenyl polyclorinedig'!W$38, "ERROR")))</f>
        <v/>
      </c>
      <c r="Y19" s="24" t="str">
        <f>IF('Data deuffenyl polyclorinedig'!X18="","",IF(ISNUMBER('Data deuffenyl polyclorinedig'!X18)=TRUE, IF('Data deuffenyl polyclorinedig'!X18&lt;'Data deuffenyl polyclorinedig'!X$38, "ERROR", 'Data deuffenyl polyclorinedig'!X18), IF('Data deuffenyl polyclorinedig'!X18="&lt;LOD",'Data deuffenyl polyclorinedig'!X$38, "ERROR")))</f>
        <v/>
      </c>
      <c r="Z19" s="24" t="str">
        <f>IF('Data deuffenyl polyclorinedig'!Y18="","",IF(ISNUMBER('Data deuffenyl polyclorinedig'!Y18)=TRUE, IF('Data deuffenyl polyclorinedig'!Y18&lt;'Data deuffenyl polyclorinedig'!Y$38, "ERROR", 'Data deuffenyl polyclorinedig'!Y18), IF('Data deuffenyl polyclorinedig'!Y18="&lt;LOD",'Data deuffenyl polyclorinedig'!Y$38, "ERROR")))</f>
        <v/>
      </c>
      <c r="AA19" s="24" t="str">
        <f>IF('Data deuffenyl polyclorinedig'!Z18="","",IF(ISNUMBER('Data deuffenyl polyclorinedig'!Z18)=TRUE, IF('Data deuffenyl polyclorinedig'!Z18&lt;'Data deuffenyl polyclorinedig'!Z$38, "ERROR", 'Data deuffenyl polyclorinedig'!Z18), IF('Data deuffenyl polyclorinedig'!Z18="&lt;LOD",'Data deuffenyl polyclorinedig'!Z$38, "ERROR")))</f>
        <v/>
      </c>
      <c r="AB19" s="24" t="str">
        <f>IF('Data deuffenyl polyclorinedig'!AA18="","",IF(ISNUMBER('Data deuffenyl polyclorinedig'!AA18)=TRUE, IF('Data deuffenyl polyclorinedig'!AA18&lt;'Data deuffenyl polyclorinedig'!AA$38, "ERROR", 'Data deuffenyl polyclorinedig'!AA18), IF('Data deuffenyl polyclorinedig'!AA18="&lt;LOD",'Data deuffenyl polyclorinedig'!AA$38, "ERROR")))</f>
        <v/>
      </c>
      <c r="AC19" s="24" t="str">
        <f>IF('Data deuffenyl polyclorinedig'!AB18="","",IF(ISNUMBER('Data deuffenyl polyclorinedig'!AB18)=TRUE, IF('Data deuffenyl polyclorinedig'!AB18&lt;'Data deuffenyl polyclorinedig'!AB$38, "ERROR", 'Data deuffenyl polyclorinedig'!AB18), IF('Data deuffenyl polyclorinedig'!AB18="&lt;LOD",'Data deuffenyl polyclorinedig'!AB$38, "ERROR")))</f>
        <v/>
      </c>
      <c r="AD19" s="24" t="str">
        <f>IF('Data deuffenyl polyclorinedig'!AC18="","",IF(ISNUMBER('Data deuffenyl polyclorinedig'!AC18)=TRUE, IF('Data deuffenyl polyclorinedig'!AC18&lt;'Data deuffenyl polyclorinedig'!AC$38, "ERROR", 'Data deuffenyl polyclorinedig'!AC18), IF('Data deuffenyl polyclorinedig'!AC18="&lt;LOD",'Data deuffenyl polyclorinedig'!AC$38, "ERROR")))</f>
        <v/>
      </c>
      <c r="AE19" s="24" t="str">
        <f>IF('Data deuffenyl polyclorinedig'!AD18="","",IF(ISNUMBER('Data deuffenyl polyclorinedig'!AD18)=TRUE, IF('Data deuffenyl polyclorinedig'!AD18&lt;'Data deuffenyl polyclorinedig'!AD$38, "ERROR", 'Data deuffenyl polyclorinedig'!AD18), IF('Data deuffenyl polyclorinedig'!AD18="&lt;LOD",'Data deuffenyl polyclorinedig'!AD$38, "ERROR")))</f>
        <v/>
      </c>
      <c r="AF19" s="24" t="str">
        <f>IF('Data deuffenyl polyclorinedig'!AE18="","",IF(ISNUMBER('Data deuffenyl polyclorinedig'!AE18)=TRUE, IF('Data deuffenyl polyclorinedig'!AE18&lt;'Data deuffenyl polyclorinedig'!AE$38, "ERROR", 'Data deuffenyl polyclorinedig'!AE18), IF('Data deuffenyl polyclorinedig'!AE18="&lt;LOD",'Data deuffenyl polyclorinedig'!AE$38, "ERROR")))</f>
        <v/>
      </c>
      <c r="AG19" s="24" t="str">
        <f>IF('Data deuffenyl polyclorinedig'!AF18="","",IF(ISNUMBER('Data deuffenyl polyclorinedig'!AF18)=TRUE, IF('Data deuffenyl polyclorinedig'!AF18&lt;'Data deuffenyl polyclorinedig'!AF$38, "ERROR", 'Data deuffenyl polyclorinedig'!AF18), IF('Data deuffenyl polyclorinedig'!AF18="&lt;LOD",'Data deuffenyl polyclorinedig'!AF$38, "ERROR")))</f>
        <v/>
      </c>
      <c r="AH19" s="24" t="str">
        <f>IF('Data deuffenyl polyclorinedig'!AG18="","",IF(ISNUMBER('Data deuffenyl polyclorinedig'!AG18)=TRUE, IF('Data deuffenyl polyclorinedig'!AG18&lt;'Data deuffenyl polyclorinedig'!AG$38, "ERROR", 'Data deuffenyl polyclorinedig'!AG18), IF('Data deuffenyl polyclorinedig'!AG18="&lt;LOD",'Data deuffenyl polyclorinedig'!AG$38, "ERROR")))</f>
        <v/>
      </c>
      <c r="AI19" s="24" t="str">
        <f>IF('Data deuffenyl polyclorinedig'!AH18="","",IF(ISNUMBER('Data deuffenyl polyclorinedig'!AH18)=TRUE, IF('Data deuffenyl polyclorinedig'!AH18&lt;'Data deuffenyl polyclorinedig'!AH$38, "ERROR", 'Data deuffenyl polyclorinedig'!AH18), IF('Data deuffenyl polyclorinedig'!AH18="&lt;LOD",'Data deuffenyl polyclorinedig'!AH$38, "ERROR")))</f>
        <v/>
      </c>
      <c r="AJ19" s="37" t="str">
        <f>IF('Data deuffenyl polyclorinedig'!AI18="","",IF(ISNUMBER('Data deuffenyl polyclorinedig'!AI18)=TRUE, IF('Data deuffenyl polyclorinedig'!AI18&lt;'Data deuffenyl polyclorinedig'!AI$38, "ERROR", 'Data deuffenyl polyclorinedig'!AI18), IF('Data deuffenyl polyclorinedig'!AI18="&lt;LOD",'Data deuffenyl polyclorinedig'!AI$38, "ERROR")))</f>
        <v/>
      </c>
      <c r="AK19" s="41" t="str">
        <f t="shared" si="0"/>
        <v/>
      </c>
      <c r="AL19" s="226" t="str">
        <f t="shared" si="1"/>
        <v/>
      </c>
      <c r="AM19" s="400"/>
    </row>
    <row r="20" spans="7:39" ht="20.149999999999999" customHeight="1" x14ac:dyDescent="0.35">
      <c r="G20" s="396"/>
      <c r="H20" s="23" t="str">
        <f>IF('Data deuffenyl polyclorinedig'!H19="","",'Data deuffenyl polyclorinedig'!H19)</f>
        <v/>
      </c>
      <c r="I20" s="24" t="str">
        <f>IF('Data deuffenyl polyclorinedig'!I19="","",'Data deuffenyl polyclorinedig'!I19)</f>
        <v/>
      </c>
      <c r="J20" s="204" t="str">
        <f>IFERROR(IF(K20="","",(IF(VLOOKUP(K20,'Gwybodaeth Ymgeiswyr'!$K$8:$L$37,2,0)="y","y",""))),"Manual entry required")</f>
        <v/>
      </c>
      <c r="K20" s="37" t="str">
        <f>IF('Data deuffenyl polyclorinedig'!J19="","",'Data deuffenyl polyclorinedig'!J19)</f>
        <v/>
      </c>
      <c r="L20" s="23" t="str">
        <f>IF('Data deuffenyl polyclorinedig'!K19="","",IF(ISNUMBER('Data deuffenyl polyclorinedig'!K19)=TRUE, IF('Data deuffenyl polyclorinedig'!K19&lt;'Data deuffenyl polyclorinedig'!K$38, "ERROR", 'Data deuffenyl polyclorinedig'!K19), IF('Data deuffenyl polyclorinedig'!K19="&lt;LOD",'Data deuffenyl polyclorinedig'!K$38, "ERROR")))</f>
        <v/>
      </c>
      <c r="M20" s="141" t="str">
        <f>IF('Data deuffenyl polyclorinedig'!L19="","",IF(ISNUMBER('Data deuffenyl polyclorinedig'!L19)=TRUE, IF('Data deuffenyl polyclorinedig'!L19&lt;'Data deuffenyl polyclorinedig'!L$38, "ERROR", 'Data deuffenyl polyclorinedig'!L19), IF('Data deuffenyl polyclorinedig'!L19="&lt;LOD",'Data deuffenyl polyclorinedig'!L$38, "ERROR")))</f>
        <v/>
      </c>
      <c r="N20" s="141" t="str">
        <f>IF('Data deuffenyl polyclorinedig'!M19="","",IF(ISNUMBER('Data deuffenyl polyclorinedig'!M19)=TRUE, IF('Data deuffenyl polyclorinedig'!M19&lt;'Data deuffenyl polyclorinedig'!M$38, "ERROR", 'Data deuffenyl polyclorinedig'!M19), IF('Data deuffenyl polyclorinedig'!M19="&lt;LOD",'Data deuffenyl polyclorinedig'!M$38, "ERROR")))</f>
        <v/>
      </c>
      <c r="O20" s="141" t="str">
        <f>IF('Data deuffenyl polyclorinedig'!N19="","",IF(ISNUMBER('Data deuffenyl polyclorinedig'!N19)=TRUE, IF('Data deuffenyl polyclorinedig'!N19&lt;'Data deuffenyl polyclorinedig'!N$38, "ERROR", 'Data deuffenyl polyclorinedig'!N19), IF('Data deuffenyl polyclorinedig'!N19="&lt;LOD",'Data deuffenyl polyclorinedig'!N$38, "ERROR")))</f>
        <v/>
      </c>
      <c r="P20" s="141" t="str">
        <f>IF('Data deuffenyl polyclorinedig'!O19="","",IF(ISNUMBER('Data deuffenyl polyclorinedig'!O19)=TRUE, IF('Data deuffenyl polyclorinedig'!O19&lt;'Data deuffenyl polyclorinedig'!O$38, "ERROR", 'Data deuffenyl polyclorinedig'!O19), IF('Data deuffenyl polyclorinedig'!O19="&lt;LOD",'Data deuffenyl polyclorinedig'!O$38, "ERROR")))</f>
        <v/>
      </c>
      <c r="Q20" s="141" t="str">
        <f>IF('Data deuffenyl polyclorinedig'!P19="","",IF(ISNUMBER('Data deuffenyl polyclorinedig'!P19)=TRUE, IF('Data deuffenyl polyclorinedig'!P19&lt;'Data deuffenyl polyclorinedig'!P$38, "ERROR", 'Data deuffenyl polyclorinedig'!P19), IF('Data deuffenyl polyclorinedig'!P19="&lt;LOD",'Data deuffenyl polyclorinedig'!P$38, "ERROR")))</f>
        <v/>
      </c>
      <c r="R20" s="141" t="str">
        <f>IF('Data deuffenyl polyclorinedig'!Q19="","",IF(ISNUMBER('Data deuffenyl polyclorinedig'!Q19)=TRUE, IF('Data deuffenyl polyclorinedig'!Q19&lt;'Data deuffenyl polyclorinedig'!Q$38, "ERROR", 'Data deuffenyl polyclorinedig'!Q19), IF('Data deuffenyl polyclorinedig'!Q19="&lt;LOD",'Data deuffenyl polyclorinedig'!Q$38, "ERROR")))</f>
        <v/>
      </c>
      <c r="S20" s="141" t="str">
        <f>IF('Data deuffenyl polyclorinedig'!R19="","",IF(ISNUMBER('Data deuffenyl polyclorinedig'!R19)=TRUE, IF('Data deuffenyl polyclorinedig'!R19&lt;'Data deuffenyl polyclorinedig'!R$38, "ERROR", 'Data deuffenyl polyclorinedig'!R19), IF('Data deuffenyl polyclorinedig'!R19="&lt;LOD",'Data deuffenyl polyclorinedig'!R$38, "ERROR")))</f>
        <v/>
      </c>
      <c r="T20" s="141" t="str">
        <f>IF('Data deuffenyl polyclorinedig'!S19="","",IF(ISNUMBER('Data deuffenyl polyclorinedig'!S19)=TRUE, IF('Data deuffenyl polyclorinedig'!S19&lt;'Data deuffenyl polyclorinedig'!S$38, "ERROR", 'Data deuffenyl polyclorinedig'!S19), IF('Data deuffenyl polyclorinedig'!S19="&lt;LOD",'Data deuffenyl polyclorinedig'!S$38, "ERROR")))</f>
        <v/>
      </c>
      <c r="U20" s="141" t="str">
        <f>IF('Data deuffenyl polyclorinedig'!T19="","",IF(ISNUMBER('Data deuffenyl polyclorinedig'!T19)=TRUE, IF('Data deuffenyl polyclorinedig'!T19&lt;'Data deuffenyl polyclorinedig'!T$38, "ERROR", 'Data deuffenyl polyclorinedig'!T19), IF('Data deuffenyl polyclorinedig'!T19="&lt;LOD",'Data deuffenyl polyclorinedig'!T$38, "ERROR")))</f>
        <v/>
      </c>
      <c r="V20" s="141" t="str">
        <f>IF('Data deuffenyl polyclorinedig'!U19="","",IF(ISNUMBER('Data deuffenyl polyclorinedig'!U19)=TRUE, IF('Data deuffenyl polyclorinedig'!U19&lt;'Data deuffenyl polyclorinedig'!U$38, "ERROR", 'Data deuffenyl polyclorinedig'!U19), IF('Data deuffenyl polyclorinedig'!U19="&lt;LOD",'Data deuffenyl polyclorinedig'!U$38, "ERROR")))</f>
        <v/>
      </c>
      <c r="W20" s="141" t="str">
        <f>IF('Data deuffenyl polyclorinedig'!V19="","",IF(ISNUMBER('Data deuffenyl polyclorinedig'!V19)=TRUE, IF('Data deuffenyl polyclorinedig'!V19&lt;'Data deuffenyl polyclorinedig'!V$38, "ERROR", 'Data deuffenyl polyclorinedig'!V19), IF('Data deuffenyl polyclorinedig'!V19="&lt;LOD",'Data deuffenyl polyclorinedig'!V$38, "ERROR")))</f>
        <v/>
      </c>
      <c r="X20" s="141" t="str">
        <f>IF('Data deuffenyl polyclorinedig'!W19="","",IF(ISNUMBER('Data deuffenyl polyclorinedig'!W19)=TRUE, IF('Data deuffenyl polyclorinedig'!W19&lt;'Data deuffenyl polyclorinedig'!W$38, "ERROR", 'Data deuffenyl polyclorinedig'!W19), IF('Data deuffenyl polyclorinedig'!W19="&lt;LOD",'Data deuffenyl polyclorinedig'!W$38, "ERROR")))</f>
        <v/>
      </c>
      <c r="Y20" s="24" t="str">
        <f>IF('Data deuffenyl polyclorinedig'!X19="","",IF(ISNUMBER('Data deuffenyl polyclorinedig'!X19)=TRUE, IF('Data deuffenyl polyclorinedig'!X19&lt;'Data deuffenyl polyclorinedig'!X$38, "ERROR", 'Data deuffenyl polyclorinedig'!X19), IF('Data deuffenyl polyclorinedig'!X19="&lt;LOD",'Data deuffenyl polyclorinedig'!X$38, "ERROR")))</f>
        <v/>
      </c>
      <c r="Z20" s="24" t="str">
        <f>IF('Data deuffenyl polyclorinedig'!Y19="","",IF(ISNUMBER('Data deuffenyl polyclorinedig'!Y19)=TRUE, IF('Data deuffenyl polyclorinedig'!Y19&lt;'Data deuffenyl polyclorinedig'!Y$38, "ERROR", 'Data deuffenyl polyclorinedig'!Y19), IF('Data deuffenyl polyclorinedig'!Y19="&lt;LOD",'Data deuffenyl polyclorinedig'!Y$38, "ERROR")))</f>
        <v/>
      </c>
      <c r="AA20" s="24" t="str">
        <f>IF('Data deuffenyl polyclorinedig'!Z19="","",IF(ISNUMBER('Data deuffenyl polyclorinedig'!Z19)=TRUE, IF('Data deuffenyl polyclorinedig'!Z19&lt;'Data deuffenyl polyclorinedig'!Z$38, "ERROR", 'Data deuffenyl polyclorinedig'!Z19), IF('Data deuffenyl polyclorinedig'!Z19="&lt;LOD",'Data deuffenyl polyclorinedig'!Z$38, "ERROR")))</f>
        <v/>
      </c>
      <c r="AB20" s="24" t="str">
        <f>IF('Data deuffenyl polyclorinedig'!AA19="","",IF(ISNUMBER('Data deuffenyl polyclorinedig'!AA19)=TRUE, IF('Data deuffenyl polyclorinedig'!AA19&lt;'Data deuffenyl polyclorinedig'!AA$38, "ERROR", 'Data deuffenyl polyclorinedig'!AA19), IF('Data deuffenyl polyclorinedig'!AA19="&lt;LOD",'Data deuffenyl polyclorinedig'!AA$38, "ERROR")))</f>
        <v/>
      </c>
      <c r="AC20" s="24" t="str">
        <f>IF('Data deuffenyl polyclorinedig'!AB19="","",IF(ISNUMBER('Data deuffenyl polyclorinedig'!AB19)=TRUE, IF('Data deuffenyl polyclorinedig'!AB19&lt;'Data deuffenyl polyclorinedig'!AB$38, "ERROR", 'Data deuffenyl polyclorinedig'!AB19), IF('Data deuffenyl polyclorinedig'!AB19="&lt;LOD",'Data deuffenyl polyclorinedig'!AB$38, "ERROR")))</f>
        <v/>
      </c>
      <c r="AD20" s="24" t="str">
        <f>IF('Data deuffenyl polyclorinedig'!AC19="","",IF(ISNUMBER('Data deuffenyl polyclorinedig'!AC19)=TRUE, IF('Data deuffenyl polyclorinedig'!AC19&lt;'Data deuffenyl polyclorinedig'!AC$38, "ERROR", 'Data deuffenyl polyclorinedig'!AC19), IF('Data deuffenyl polyclorinedig'!AC19="&lt;LOD",'Data deuffenyl polyclorinedig'!AC$38, "ERROR")))</f>
        <v/>
      </c>
      <c r="AE20" s="24" t="str">
        <f>IF('Data deuffenyl polyclorinedig'!AD19="","",IF(ISNUMBER('Data deuffenyl polyclorinedig'!AD19)=TRUE, IF('Data deuffenyl polyclorinedig'!AD19&lt;'Data deuffenyl polyclorinedig'!AD$38, "ERROR", 'Data deuffenyl polyclorinedig'!AD19), IF('Data deuffenyl polyclorinedig'!AD19="&lt;LOD",'Data deuffenyl polyclorinedig'!AD$38, "ERROR")))</f>
        <v/>
      </c>
      <c r="AF20" s="24" t="str">
        <f>IF('Data deuffenyl polyclorinedig'!AE19="","",IF(ISNUMBER('Data deuffenyl polyclorinedig'!AE19)=TRUE, IF('Data deuffenyl polyclorinedig'!AE19&lt;'Data deuffenyl polyclorinedig'!AE$38, "ERROR", 'Data deuffenyl polyclorinedig'!AE19), IF('Data deuffenyl polyclorinedig'!AE19="&lt;LOD",'Data deuffenyl polyclorinedig'!AE$38, "ERROR")))</f>
        <v/>
      </c>
      <c r="AG20" s="24" t="str">
        <f>IF('Data deuffenyl polyclorinedig'!AF19="","",IF(ISNUMBER('Data deuffenyl polyclorinedig'!AF19)=TRUE, IF('Data deuffenyl polyclorinedig'!AF19&lt;'Data deuffenyl polyclorinedig'!AF$38, "ERROR", 'Data deuffenyl polyclorinedig'!AF19), IF('Data deuffenyl polyclorinedig'!AF19="&lt;LOD",'Data deuffenyl polyclorinedig'!AF$38, "ERROR")))</f>
        <v/>
      </c>
      <c r="AH20" s="24" t="str">
        <f>IF('Data deuffenyl polyclorinedig'!AG19="","",IF(ISNUMBER('Data deuffenyl polyclorinedig'!AG19)=TRUE, IF('Data deuffenyl polyclorinedig'!AG19&lt;'Data deuffenyl polyclorinedig'!AG$38, "ERROR", 'Data deuffenyl polyclorinedig'!AG19), IF('Data deuffenyl polyclorinedig'!AG19="&lt;LOD",'Data deuffenyl polyclorinedig'!AG$38, "ERROR")))</f>
        <v/>
      </c>
      <c r="AI20" s="24" t="str">
        <f>IF('Data deuffenyl polyclorinedig'!AH19="","",IF(ISNUMBER('Data deuffenyl polyclorinedig'!AH19)=TRUE, IF('Data deuffenyl polyclorinedig'!AH19&lt;'Data deuffenyl polyclorinedig'!AH$38, "ERROR", 'Data deuffenyl polyclorinedig'!AH19), IF('Data deuffenyl polyclorinedig'!AH19="&lt;LOD",'Data deuffenyl polyclorinedig'!AH$38, "ERROR")))</f>
        <v/>
      </c>
      <c r="AJ20" s="37" t="str">
        <f>IF('Data deuffenyl polyclorinedig'!AI19="","",IF(ISNUMBER('Data deuffenyl polyclorinedig'!AI19)=TRUE, IF('Data deuffenyl polyclorinedig'!AI19&lt;'Data deuffenyl polyclorinedig'!AI$38, "ERROR", 'Data deuffenyl polyclorinedig'!AI19), IF('Data deuffenyl polyclorinedig'!AI19="&lt;LOD",'Data deuffenyl polyclorinedig'!AI$38, "ERROR")))</f>
        <v/>
      </c>
      <c r="AK20" s="41" t="str">
        <f t="shared" si="0"/>
        <v/>
      </c>
      <c r="AL20" s="226" t="str">
        <f t="shared" si="1"/>
        <v/>
      </c>
      <c r="AM20" s="400"/>
    </row>
    <row r="21" spans="7:39" ht="20.149999999999999" customHeight="1" x14ac:dyDescent="0.35">
      <c r="G21" s="396"/>
      <c r="H21" s="23" t="str">
        <f>IF('Data deuffenyl polyclorinedig'!H20="","",'Data deuffenyl polyclorinedig'!H20)</f>
        <v/>
      </c>
      <c r="I21" s="24" t="str">
        <f>IF('Data deuffenyl polyclorinedig'!I20="","",'Data deuffenyl polyclorinedig'!I20)</f>
        <v/>
      </c>
      <c r="J21" s="204" t="str">
        <f>IFERROR(IF(K21="","",(IF(VLOOKUP(K21,'Gwybodaeth Ymgeiswyr'!$K$8:$L$37,2,0)="y","y",""))),"Manual entry required")</f>
        <v/>
      </c>
      <c r="K21" s="37" t="str">
        <f>IF('Data deuffenyl polyclorinedig'!J20="","",'Data deuffenyl polyclorinedig'!J20)</f>
        <v/>
      </c>
      <c r="L21" s="23" t="str">
        <f>IF('Data deuffenyl polyclorinedig'!K20="","",IF(ISNUMBER('Data deuffenyl polyclorinedig'!K20)=TRUE, IF('Data deuffenyl polyclorinedig'!K20&lt;'Data deuffenyl polyclorinedig'!K$38, "ERROR", 'Data deuffenyl polyclorinedig'!K20), IF('Data deuffenyl polyclorinedig'!K20="&lt;LOD",'Data deuffenyl polyclorinedig'!K$38, "ERROR")))</f>
        <v/>
      </c>
      <c r="M21" s="141" t="str">
        <f>IF('Data deuffenyl polyclorinedig'!L20="","",IF(ISNUMBER('Data deuffenyl polyclorinedig'!L20)=TRUE, IF('Data deuffenyl polyclorinedig'!L20&lt;'Data deuffenyl polyclorinedig'!L$38, "ERROR", 'Data deuffenyl polyclorinedig'!L20), IF('Data deuffenyl polyclorinedig'!L20="&lt;LOD",'Data deuffenyl polyclorinedig'!L$38, "ERROR")))</f>
        <v/>
      </c>
      <c r="N21" s="141" t="str">
        <f>IF('Data deuffenyl polyclorinedig'!M20="","",IF(ISNUMBER('Data deuffenyl polyclorinedig'!M20)=TRUE, IF('Data deuffenyl polyclorinedig'!M20&lt;'Data deuffenyl polyclorinedig'!M$38, "ERROR", 'Data deuffenyl polyclorinedig'!M20), IF('Data deuffenyl polyclorinedig'!M20="&lt;LOD",'Data deuffenyl polyclorinedig'!M$38, "ERROR")))</f>
        <v/>
      </c>
      <c r="O21" s="141" t="str">
        <f>IF('Data deuffenyl polyclorinedig'!N20="","",IF(ISNUMBER('Data deuffenyl polyclorinedig'!N20)=TRUE, IF('Data deuffenyl polyclorinedig'!N20&lt;'Data deuffenyl polyclorinedig'!N$38, "ERROR", 'Data deuffenyl polyclorinedig'!N20), IF('Data deuffenyl polyclorinedig'!N20="&lt;LOD",'Data deuffenyl polyclorinedig'!N$38, "ERROR")))</f>
        <v/>
      </c>
      <c r="P21" s="141" t="str">
        <f>IF('Data deuffenyl polyclorinedig'!O20="","",IF(ISNUMBER('Data deuffenyl polyclorinedig'!O20)=TRUE, IF('Data deuffenyl polyclorinedig'!O20&lt;'Data deuffenyl polyclorinedig'!O$38, "ERROR", 'Data deuffenyl polyclorinedig'!O20), IF('Data deuffenyl polyclorinedig'!O20="&lt;LOD",'Data deuffenyl polyclorinedig'!O$38, "ERROR")))</f>
        <v/>
      </c>
      <c r="Q21" s="141" t="str">
        <f>IF('Data deuffenyl polyclorinedig'!P20="","",IF(ISNUMBER('Data deuffenyl polyclorinedig'!P20)=TRUE, IF('Data deuffenyl polyclorinedig'!P20&lt;'Data deuffenyl polyclorinedig'!P$38, "ERROR", 'Data deuffenyl polyclorinedig'!P20), IF('Data deuffenyl polyclorinedig'!P20="&lt;LOD",'Data deuffenyl polyclorinedig'!P$38, "ERROR")))</f>
        <v/>
      </c>
      <c r="R21" s="141" t="str">
        <f>IF('Data deuffenyl polyclorinedig'!Q20="","",IF(ISNUMBER('Data deuffenyl polyclorinedig'!Q20)=TRUE, IF('Data deuffenyl polyclorinedig'!Q20&lt;'Data deuffenyl polyclorinedig'!Q$38, "ERROR", 'Data deuffenyl polyclorinedig'!Q20), IF('Data deuffenyl polyclorinedig'!Q20="&lt;LOD",'Data deuffenyl polyclorinedig'!Q$38, "ERROR")))</f>
        <v/>
      </c>
      <c r="S21" s="141" t="str">
        <f>IF('Data deuffenyl polyclorinedig'!R20="","",IF(ISNUMBER('Data deuffenyl polyclorinedig'!R20)=TRUE, IF('Data deuffenyl polyclorinedig'!R20&lt;'Data deuffenyl polyclorinedig'!R$38, "ERROR", 'Data deuffenyl polyclorinedig'!R20), IF('Data deuffenyl polyclorinedig'!R20="&lt;LOD",'Data deuffenyl polyclorinedig'!R$38, "ERROR")))</f>
        <v/>
      </c>
      <c r="T21" s="141" t="str">
        <f>IF('Data deuffenyl polyclorinedig'!S20="","",IF(ISNUMBER('Data deuffenyl polyclorinedig'!S20)=TRUE, IF('Data deuffenyl polyclorinedig'!S20&lt;'Data deuffenyl polyclorinedig'!S$38, "ERROR", 'Data deuffenyl polyclorinedig'!S20), IF('Data deuffenyl polyclorinedig'!S20="&lt;LOD",'Data deuffenyl polyclorinedig'!S$38, "ERROR")))</f>
        <v/>
      </c>
      <c r="U21" s="141" t="str">
        <f>IF('Data deuffenyl polyclorinedig'!T20="","",IF(ISNUMBER('Data deuffenyl polyclorinedig'!T20)=TRUE, IF('Data deuffenyl polyclorinedig'!T20&lt;'Data deuffenyl polyclorinedig'!T$38, "ERROR", 'Data deuffenyl polyclorinedig'!T20), IF('Data deuffenyl polyclorinedig'!T20="&lt;LOD",'Data deuffenyl polyclorinedig'!T$38, "ERROR")))</f>
        <v/>
      </c>
      <c r="V21" s="141" t="str">
        <f>IF('Data deuffenyl polyclorinedig'!U20="","",IF(ISNUMBER('Data deuffenyl polyclorinedig'!U20)=TRUE, IF('Data deuffenyl polyclorinedig'!U20&lt;'Data deuffenyl polyclorinedig'!U$38, "ERROR", 'Data deuffenyl polyclorinedig'!U20), IF('Data deuffenyl polyclorinedig'!U20="&lt;LOD",'Data deuffenyl polyclorinedig'!U$38, "ERROR")))</f>
        <v/>
      </c>
      <c r="W21" s="141" t="str">
        <f>IF('Data deuffenyl polyclorinedig'!V20="","",IF(ISNUMBER('Data deuffenyl polyclorinedig'!V20)=TRUE, IF('Data deuffenyl polyclorinedig'!V20&lt;'Data deuffenyl polyclorinedig'!V$38, "ERROR", 'Data deuffenyl polyclorinedig'!V20), IF('Data deuffenyl polyclorinedig'!V20="&lt;LOD",'Data deuffenyl polyclorinedig'!V$38, "ERROR")))</f>
        <v/>
      </c>
      <c r="X21" s="141" t="str">
        <f>IF('Data deuffenyl polyclorinedig'!W20="","",IF(ISNUMBER('Data deuffenyl polyclorinedig'!W20)=TRUE, IF('Data deuffenyl polyclorinedig'!W20&lt;'Data deuffenyl polyclorinedig'!W$38, "ERROR", 'Data deuffenyl polyclorinedig'!W20), IF('Data deuffenyl polyclorinedig'!W20="&lt;LOD",'Data deuffenyl polyclorinedig'!W$38, "ERROR")))</f>
        <v/>
      </c>
      <c r="Y21" s="24" t="str">
        <f>IF('Data deuffenyl polyclorinedig'!X20="","",IF(ISNUMBER('Data deuffenyl polyclorinedig'!X20)=TRUE, IF('Data deuffenyl polyclorinedig'!X20&lt;'Data deuffenyl polyclorinedig'!X$38, "ERROR", 'Data deuffenyl polyclorinedig'!X20), IF('Data deuffenyl polyclorinedig'!X20="&lt;LOD",'Data deuffenyl polyclorinedig'!X$38, "ERROR")))</f>
        <v/>
      </c>
      <c r="Z21" s="24" t="str">
        <f>IF('Data deuffenyl polyclorinedig'!Y20="","",IF(ISNUMBER('Data deuffenyl polyclorinedig'!Y20)=TRUE, IF('Data deuffenyl polyclorinedig'!Y20&lt;'Data deuffenyl polyclorinedig'!Y$38, "ERROR", 'Data deuffenyl polyclorinedig'!Y20), IF('Data deuffenyl polyclorinedig'!Y20="&lt;LOD",'Data deuffenyl polyclorinedig'!Y$38, "ERROR")))</f>
        <v/>
      </c>
      <c r="AA21" s="24" t="str">
        <f>IF('Data deuffenyl polyclorinedig'!Z20="","",IF(ISNUMBER('Data deuffenyl polyclorinedig'!Z20)=TRUE, IF('Data deuffenyl polyclorinedig'!Z20&lt;'Data deuffenyl polyclorinedig'!Z$38, "ERROR", 'Data deuffenyl polyclorinedig'!Z20), IF('Data deuffenyl polyclorinedig'!Z20="&lt;LOD",'Data deuffenyl polyclorinedig'!Z$38, "ERROR")))</f>
        <v/>
      </c>
      <c r="AB21" s="24" t="str">
        <f>IF('Data deuffenyl polyclorinedig'!AA20="","",IF(ISNUMBER('Data deuffenyl polyclorinedig'!AA20)=TRUE, IF('Data deuffenyl polyclorinedig'!AA20&lt;'Data deuffenyl polyclorinedig'!AA$38, "ERROR", 'Data deuffenyl polyclorinedig'!AA20), IF('Data deuffenyl polyclorinedig'!AA20="&lt;LOD",'Data deuffenyl polyclorinedig'!AA$38, "ERROR")))</f>
        <v/>
      </c>
      <c r="AC21" s="24" t="str">
        <f>IF('Data deuffenyl polyclorinedig'!AB20="","",IF(ISNUMBER('Data deuffenyl polyclorinedig'!AB20)=TRUE, IF('Data deuffenyl polyclorinedig'!AB20&lt;'Data deuffenyl polyclorinedig'!AB$38, "ERROR", 'Data deuffenyl polyclorinedig'!AB20), IF('Data deuffenyl polyclorinedig'!AB20="&lt;LOD",'Data deuffenyl polyclorinedig'!AB$38, "ERROR")))</f>
        <v/>
      </c>
      <c r="AD21" s="24" t="str">
        <f>IF('Data deuffenyl polyclorinedig'!AC20="","",IF(ISNUMBER('Data deuffenyl polyclorinedig'!AC20)=TRUE, IF('Data deuffenyl polyclorinedig'!AC20&lt;'Data deuffenyl polyclorinedig'!AC$38, "ERROR", 'Data deuffenyl polyclorinedig'!AC20), IF('Data deuffenyl polyclorinedig'!AC20="&lt;LOD",'Data deuffenyl polyclorinedig'!AC$38, "ERROR")))</f>
        <v/>
      </c>
      <c r="AE21" s="24" t="str">
        <f>IF('Data deuffenyl polyclorinedig'!AD20="","",IF(ISNUMBER('Data deuffenyl polyclorinedig'!AD20)=TRUE, IF('Data deuffenyl polyclorinedig'!AD20&lt;'Data deuffenyl polyclorinedig'!AD$38, "ERROR", 'Data deuffenyl polyclorinedig'!AD20), IF('Data deuffenyl polyclorinedig'!AD20="&lt;LOD",'Data deuffenyl polyclorinedig'!AD$38, "ERROR")))</f>
        <v/>
      </c>
      <c r="AF21" s="24" t="str">
        <f>IF('Data deuffenyl polyclorinedig'!AE20="","",IF(ISNUMBER('Data deuffenyl polyclorinedig'!AE20)=TRUE, IF('Data deuffenyl polyclorinedig'!AE20&lt;'Data deuffenyl polyclorinedig'!AE$38, "ERROR", 'Data deuffenyl polyclorinedig'!AE20), IF('Data deuffenyl polyclorinedig'!AE20="&lt;LOD",'Data deuffenyl polyclorinedig'!AE$38, "ERROR")))</f>
        <v/>
      </c>
      <c r="AG21" s="24" t="str">
        <f>IF('Data deuffenyl polyclorinedig'!AF20="","",IF(ISNUMBER('Data deuffenyl polyclorinedig'!AF20)=TRUE, IF('Data deuffenyl polyclorinedig'!AF20&lt;'Data deuffenyl polyclorinedig'!AF$38, "ERROR", 'Data deuffenyl polyclorinedig'!AF20), IF('Data deuffenyl polyclorinedig'!AF20="&lt;LOD",'Data deuffenyl polyclorinedig'!AF$38, "ERROR")))</f>
        <v/>
      </c>
      <c r="AH21" s="24" t="str">
        <f>IF('Data deuffenyl polyclorinedig'!AG20="","",IF(ISNUMBER('Data deuffenyl polyclorinedig'!AG20)=TRUE, IF('Data deuffenyl polyclorinedig'!AG20&lt;'Data deuffenyl polyclorinedig'!AG$38, "ERROR", 'Data deuffenyl polyclorinedig'!AG20), IF('Data deuffenyl polyclorinedig'!AG20="&lt;LOD",'Data deuffenyl polyclorinedig'!AG$38, "ERROR")))</f>
        <v/>
      </c>
      <c r="AI21" s="24" t="str">
        <f>IF('Data deuffenyl polyclorinedig'!AH20="","",IF(ISNUMBER('Data deuffenyl polyclorinedig'!AH20)=TRUE, IF('Data deuffenyl polyclorinedig'!AH20&lt;'Data deuffenyl polyclorinedig'!AH$38, "ERROR", 'Data deuffenyl polyclorinedig'!AH20), IF('Data deuffenyl polyclorinedig'!AH20="&lt;LOD",'Data deuffenyl polyclorinedig'!AH$38, "ERROR")))</f>
        <v/>
      </c>
      <c r="AJ21" s="37" t="str">
        <f>IF('Data deuffenyl polyclorinedig'!AI20="","",IF(ISNUMBER('Data deuffenyl polyclorinedig'!AI20)=TRUE, IF('Data deuffenyl polyclorinedig'!AI20&lt;'Data deuffenyl polyclorinedig'!AI$38, "ERROR", 'Data deuffenyl polyclorinedig'!AI20), IF('Data deuffenyl polyclorinedig'!AI20="&lt;LOD",'Data deuffenyl polyclorinedig'!AI$38, "ERROR")))</f>
        <v/>
      </c>
      <c r="AK21" s="41" t="str">
        <f t="shared" si="0"/>
        <v/>
      </c>
      <c r="AL21" s="226" t="str">
        <f t="shared" si="1"/>
        <v/>
      </c>
      <c r="AM21" s="400"/>
    </row>
    <row r="22" spans="7:39" ht="20.149999999999999" customHeight="1" x14ac:dyDescent="0.35">
      <c r="G22" s="396"/>
      <c r="H22" s="23" t="str">
        <f>IF('Data deuffenyl polyclorinedig'!H21="","",'Data deuffenyl polyclorinedig'!H21)</f>
        <v/>
      </c>
      <c r="I22" s="24" t="str">
        <f>IF('Data deuffenyl polyclorinedig'!I21="","",'Data deuffenyl polyclorinedig'!I21)</f>
        <v/>
      </c>
      <c r="J22" s="204" t="str">
        <f>IFERROR(IF(K22="","",(IF(VLOOKUP(K22,'Gwybodaeth Ymgeiswyr'!$K$8:$L$37,2,0)="y","y",""))),"Manual entry required")</f>
        <v/>
      </c>
      <c r="K22" s="37" t="str">
        <f>IF('Data deuffenyl polyclorinedig'!J21="","",'Data deuffenyl polyclorinedig'!J21)</f>
        <v/>
      </c>
      <c r="L22" s="23" t="str">
        <f>IF('Data deuffenyl polyclorinedig'!K21="","",IF(ISNUMBER('Data deuffenyl polyclorinedig'!K21)=TRUE, IF('Data deuffenyl polyclorinedig'!K21&lt;'Data deuffenyl polyclorinedig'!K$38, "ERROR", 'Data deuffenyl polyclorinedig'!K21), IF('Data deuffenyl polyclorinedig'!K21="&lt;LOD",'Data deuffenyl polyclorinedig'!K$38, "ERROR")))</f>
        <v/>
      </c>
      <c r="M22" s="141" t="str">
        <f>IF('Data deuffenyl polyclorinedig'!L21="","",IF(ISNUMBER('Data deuffenyl polyclorinedig'!L21)=TRUE, IF('Data deuffenyl polyclorinedig'!L21&lt;'Data deuffenyl polyclorinedig'!L$38, "ERROR", 'Data deuffenyl polyclorinedig'!L21), IF('Data deuffenyl polyclorinedig'!L21="&lt;LOD",'Data deuffenyl polyclorinedig'!L$38, "ERROR")))</f>
        <v/>
      </c>
      <c r="N22" s="141" t="str">
        <f>IF('Data deuffenyl polyclorinedig'!M21="","",IF(ISNUMBER('Data deuffenyl polyclorinedig'!M21)=TRUE, IF('Data deuffenyl polyclorinedig'!M21&lt;'Data deuffenyl polyclorinedig'!M$38, "ERROR", 'Data deuffenyl polyclorinedig'!M21), IF('Data deuffenyl polyclorinedig'!M21="&lt;LOD",'Data deuffenyl polyclorinedig'!M$38, "ERROR")))</f>
        <v/>
      </c>
      <c r="O22" s="141" t="str">
        <f>IF('Data deuffenyl polyclorinedig'!N21="","",IF(ISNUMBER('Data deuffenyl polyclorinedig'!N21)=TRUE, IF('Data deuffenyl polyclorinedig'!N21&lt;'Data deuffenyl polyclorinedig'!N$38, "ERROR", 'Data deuffenyl polyclorinedig'!N21), IF('Data deuffenyl polyclorinedig'!N21="&lt;LOD",'Data deuffenyl polyclorinedig'!N$38, "ERROR")))</f>
        <v/>
      </c>
      <c r="P22" s="141" t="str">
        <f>IF('Data deuffenyl polyclorinedig'!O21="","",IF(ISNUMBER('Data deuffenyl polyclorinedig'!O21)=TRUE, IF('Data deuffenyl polyclorinedig'!O21&lt;'Data deuffenyl polyclorinedig'!O$38, "ERROR", 'Data deuffenyl polyclorinedig'!O21), IF('Data deuffenyl polyclorinedig'!O21="&lt;LOD",'Data deuffenyl polyclorinedig'!O$38, "ERROR")))</f>
        <v/>
      </c>
      <c r="Q22" s="141" t="str">
        <f>IF('Data deuffenyl polyclorinedig'!P21="","",IF(ISNUMBER('Data deuffenyl polyclorinedig'!P21)=TRUE, IF('Data deuffenyl polyclorinedig'!P21&lt;'Data deuffenyl polyclorinedig'!P$38, "ERROR", 'Data deuffenyl polyclorinedig'!P21), IF('Data deuffenyl polyclorinedig'!P21="&lt;LOD",'Data deuffenyl polyclorinedig'!P$38, "ERROR")))</f>
        <v/>
      </c>
      <c r="R22" s="141" t="str">
        <f>IF('Data deuffenyl polyclorinedig'!Q21="","",IF(ISNUMBER('Data deuffenyl polyclorinedig'!Q21)=TRUE, IF('Data deuffenyl polyclorinedig'!Q21&lt;'Data deuffenyl polyclorinedig'!Q$38, "ERROR", 'Data deuffenyl polyclorinedig'!Q21), IF('Data deuffenyl polyclorinedig'!Q21="&lt;LOD",'Data deuffenyl polyclorinedig'!Q$38, "ERROR")))</f>
        <v/>
      </c>
      <c r="S22" s="141" t="str">
        <f>IF('Data deuffenyl polyclorinedig'!R21="","",IF(ISNUMBER('Data deuffenyl polyclorinedig'!R21)=TRUE, IF('Data deuffenyl polyclorinedig'!R21&lt;'Data deuffenyl polyclorinedig'!R$38, "ERROR", 'Data deuffenyl polyclorinedig'!R21), IF('Data deuffenyl polyclorinedig'!R21="&lt;LOD",'Data deuffenyl polyclorinedig'!R$38, "ERROR")))</f>
        <v/>
      </c>
      <c r="T22" s="141" t="str">
        <f>IF('Data deuffenyl polyclorinedig'!S21="","",IF(ISNUMBER('Data deuffenyl polyclorinedig'!S21)=TRUE, IF('Data deuffenyl polyclorinedig'!S21&lt;'Data deuffenyl polyclorinedig'!S$38, "ERROR", 'Data deuffenyl polyclorinedig'!S21), IF('Data deuffenyl polyclorinedig'!S21="&lt;LOD",'Data deuffenyl polyclorinedig'!S$38, "ERROR")))</f>
        <v/>
      </c>
      <c r="U22" s="141" t="str">
        <f>IF('Data deuffenyl polyclorinedig'!T21="","",IF(ISNUMBER('Data deuffenyl polyclorinedig'!T21)=TRUE, IF('Data deuffenyl polyclorinedig'!T21&lt;'Data deuffenyl polyclorinedig'!T$38, "ERROR", 'Data deuffenyl polyclorinedig'!T21), IF('Data deuffenyl polyclorinedig'!T21="&lt;LOD",'Data deuffenyl polyclorinedig'!T$38, "ERROR")))</f>
        <v/>
      </c>
      <c r="V22" s="141" t="str">
        <f>IF('Data deuffenyl polyclorinedig'!U21="","",IF(ISNUMBER('Data deuffenyl polyclorinedig'!U21)=TRUE, IF('Data deuffenyl polyclorinedig'!U21&lt;'Data deuffenyl polyclorinedig'!U$38, "ERROR", 'Data deuffenyl polyclorinedig'!U21), IF('Data deuffenyl polyclorinedig'!U21="&lt;LOD",'Data deuffenyl polyclorinedig'!U$38, "ERROR")))</f>
        <v/>
      </c>
      <c r="W22" s="141" t="str">
        <f>IF('Data deuffenyl polyclorinedig'!V21="","",IF(ISNUMBER('Data deuffenyl polyclorinedig'!V21)=TRUE, IF('Data deuffenyl polyclorinedig'!V21&lt;'Data deuffenyl polyclorinedig'!V$38, "ERROR", 'Data deuffenyl polyclorinedig'!V21), IF('Data deuffenyl polyclorinedig'!V21="&lt;LOD",'Data deuffenyl polyclorinedig'!V$38, "ERROR")))</f>
        <v/>
      </c>
      <c r="X22" s="141" t="str">
        <f>IF('Data deuffenyl polyclorinedig'!W21="","",IF(ISNUMBER('Data deuffenyl polyclorinedig'!W21)=TRUE, IF('Data deuffenyl polyclorinedig'!W21&lt;'Data deuffenyl polyclorinedig'!W$38, "ERROR", 'Data deuffenyl polyclorinedig'!W21), IF('Data deuffenyl polyclorinedig'!W21="&lt;LOD",'Data deuffenyl polyclorinedig'!W$38, "ERROR")))</f>
        <v/>
      </c>
      <c r="Y22" s="24" t="str">
        <f>IF('Data deuffenyl polyclorinedig'!X21="","",IF(ISNUMBER('Data deuffenyl polyclorinedig'!X21)=TRUE, IF('Data deuffenyl polyclorinedig'!X21&lt;'Data deuffenyl polyclorinedig'!X$38, "ERROR", 'Data deuffenyl polyclorinedig'!X21), IF('Data deuffenyl polyclorinedig'!X21="&lt;LOD",'Data deuffenyl polyclorinedig'!X$38, "ERROR")))</f>
        <v/>
      </c>
      <c r="Z22" s="24" t="str">
        <f>IF('Data deuffenyl polyclorinedig'!Y21="","",IF(ISNUMBER('Data deuffenyl polyclorinedig'!Y21)=TRUE, IF('Data deuffenyl polyclorinedig'!Y21&lt;'Data deuffenyl polyclorinedig'!Y$38, "ERROR", 'Data deuffenyl polyclorinedig'!Y21), IF('Data deuffenyl polyclorinedig'!Y21="&lt;LOD",'Data deuffenyl polyclorinedig'!Y$38, "ERROR")))</f>
        <v/>
      </c>
      <c r="AA22" s="24" t="str">
        <f>IF('Data deuffenyl polyclorinedig'!Z21="","",IF(ISNUMBER('Data deuffenyl polyclorinedig'!Z21)=TRUE, IF('Data deuffenyl polyclorinedig'!Z21&lt;'Data deuffenyl polyclorinedig'!Z$38, "ERROR", 'Data deuffenyl polyclorinedig'!Z21), IF('Data deuffenyl polyclorinedig'!Z21="&lt;LOD",'Data deuffenyl polyclorinedig'!Z$38, "ERROR")))</f>
        <v/>
      </c>
      <c r="AB22" s="24" t="str">
        <f>IF('Data deuffenyl polyclorinedig'!AA21="","",IF(ISNUMBER('Data deuffenyl polyclorinedig'!AA21)=TRUE, IF('Data deuffenyl polyclorinedig'!AA21&lt;'Data deuffenyl polyclorinedig'!AA$38, "ERROR", 'Data deuffenyl polyclorinedig'!AA21), IF('Data deuffenyl polyclorinedig'!AA21="&lt;LOD",'Data deuffenyl polyclorinedig'!AA$38, "ERROR")))</f>
        <v/>
      </c>
      <c r="AC22" s="24" t="str">
        <f>IF('Data deuffenyl polyclorinedig'!AB21="","",IF(ISNUMBER('Data deuffenyl polyclorinedig'!AB21)=TRUE, IF('Data deuffenyl polyclorinedig'!AB21&lt;'Data deuffenyl polyclorinedig'!AB$38, "ERROR", 'Data deuffenyl polyclorinedig'!AB21), IF('Data deuffenyl polyclorinedig'!AB21="&lt;LOD",'Data deuffenyl polyclorinedig'!AB$38, "ERROR")))</f>
        <v/>
      </c>
      <c r="AD22" s="24" t="str">
        <f>IF('Data deuffenyl polyclorinedig'!AC21="","",IF(ISNUMBER('Data deuffenyl polyclorinedig'!AC21)=TRUE, IF('Data deuffenyl polyclorinedig'!AC21&lt;'Data deuffenyl polyclorinedig'!AC$38, "ERROR", 'Data deuffenyl polyclorinedig'!AC21), IF('Data deuffenyl polyclorinedig'!AC21="&lt;LOD",'Data deuffenyl polyclorinedig'!AC$38, "ERROR")))</f>
        <v/>
      </c>
      <c r="AE22" s="24" t="str">
        <f>IF('Data deuffenyl polyclorinedig'!AD21="","",IF(ISNUMBER('Data deuffenyl polyclorinedig'!AD21)=TRUE, IF('Data deuffenyl polyclorinedig'!AD21&lt;'Data deuffenyl polyclorinedig'!AD$38, "ERROR", 'Data deuffenyl polyclorinedig'!AD21), IF('Data deuffenyl polyclorinedig'!AD21="&lt;LOD",'Data deuffenyl polyclorinedig'!AD$38, "ERROR")))</f>
        <v/>
      </c>
      <c r="AF22" s="24" t="str">
        <f>IF('Data deuffenyl polyclorinedig'!AE21="","",IF(ISNUMBER('Data deuffenyl polyclorinedig'!AE21)=TRUE, IF('Data deuffenyl polyclorinedig'!AE21&lt;'Data deuffenyl polyclorinedig'!AE$38, "ERROR", 'Data deuffenyl polyclorinedig'!AE21), IF('Data deuffenyl polyclorinedig'!AE21="&lt;LOD",'Data deuffenyl polyclorinedig'!AE$38, "ERROR")))</f>
        <v/>
      </c>
      <c r="AG22" s="24" t="str">
        <f>IF('Data deuffenyl polyclorinedig'!AF21="","",IF(ISNUMBER('Data deuffenyl polyclorinedig'!AF21)=TRUE, IF('Data deuffenyl polyclorinedig'!AF21&lt;'Data deuffenyl polyclorinedig'!AF$38, "ERROR", 'Data deuffenyl polyclorinedig'!AF21), IF('Data deuffenyl polyclorinedig'!AF21="&lt;LOD",'Data deuffenyl polyclorinedig'!AF$38, "ERROR")))</f>
        <v/>
      </c>
      <c r="AH22" s="24" t="str">
        <f>IF('Data deuffenyl polyclorinedig'!AG21="","",IF(ISNUMBER('Data deuffenyl polyclorinedig'!AG21)=TRUE, IF('Data deuffenyl polyclorinedig'!AG21&lt;'Data deuffenyl polyclorinedig'!AG$38, "ERROR", 'Data deuffenyl polyclorinedig'!AG21), IF('Data deuffenyl polyclorinedig'!AG21="&lt;LOD",'Data deuffenyl polyclorinedig'!AG$38, "ERROR")))</f>
        <v/>
      </c>
      <c r="AI22" s="24" t="str">
        <f>IF('Data deuffenyl polyclorinedig'!AH21="","",IF(ISNUMBER('Data deuffenyl polyclorinedig'!AH21)=TRUE, IF('Data deuffenyl polyclorinedig'!AH21&lt;'Data deuffenyl polyclorinedig'!AH$38, "ERROR", 'Data deuffenyl polyclorinedig'!AH21), IF('Data deuffenyl polyclorinedig'!AH21="&lt;LOD",'Data deuffenyl polyclorinedig'!AH$38, "ERROR")))</f>
        <v/>
      </c>
      <c r="AJ22" s="37" t="str">
        <f>IF('Data deuffenyl polyclorinedig'!AI21="","",IF(ISNUMBER('Data deuffenyl polyclorinedig'!AI21)=TRUE, IF('Data deuffenyl polyclorinedig'!AI21&lt;'Data deuffenyl polyclorinedig'!AI$38, "ERROR", 'Data deuffenyl polyclorinedig'!AI21), IF('Data deuffenyl polyclorinedig'!AI21="&lt;LOD",'Data deuffenyl polyclorinedig'!AI$38, "ERROR")))</f>
        <v/>
      </c>
      <c r="AK22" s="41" t="str">
        <f t="shared" si="0"/>
        <v/>
      </c>
      <c r="AL22" s="226" t="str">
        <f t="shared" si="1"/>
        <v/>
      </c>
      <c r="AM22" s="400"/>
    </row>
    <row r="23" spans="7:39" ht="20.149999999999999" customHeight="1" x14ac:dyDescent="0.35">
      <c r="G23" s="396"/>
      <c r="H23" s="23" t="str">
        <f>IF('Data deuffenyl polyclorinedig'!H22="","",'Data deuffenyl polyclorinedig'!H22)</f>
        <v/>
      </c>
      <c r="I23" s="24" t="str">
        <f>IF('Data deuffenyl polyclorinedig'!I22="","",'Data deuffenyl polyclorinedig'!I22)</f>
        <v/>
      </c>
      <c r="J23" s="204" t="str">
        <f>IFERROR(IF(K23="","",(IF(VLOOKUP(K23,'Gwybodaeth Ymgeiswyr'!$K$8:$L$37,2,0)="y","y",""))),"Manual entry required")</f>
        <v/>
      </c>
      <c r="K23" s="37" t="str">
        <f>IF('Data deuffenyl polyclorinedig'!J22="","",'Data deuffenyl polyclorinedig'!J22)</f>
        <v/>
      </c>
      <c r="L23" s="23" t="str">
        <f>IF('Data deuffenyl polyclorinedig'!K22="","",IF(ISNUMBER('Data deuffenyl polyclorinedig'!K22)=TRUE, IF('Data deuffenyl polyclorinedig'!K22&lt;'Data deuffenyl polyclorinedig'!K$38, "ERROR", 'Data deuffenyl polyclorinedig'!K22), IF('Data deuffenyl polyclorinedig'!K22="&lt;LOD",'Data deuffenyl polyclorinedig'!K$38, "ERROR")))</f>
        <v/>
      </c>
      <c r="M23" s="141" t="str">
        <f>IF('Data deuffenyl polyclorinedig'!L22="","",IF(ISNUMBER('Data deuffenyl polyclorinedig'!L22)=TRUE, IF('Data deuffenyl polyclorinedig'!L22&lt;'Data deuffenyl polyclorinedig'!L$38, "ERROR", 'Data deuffenyl polyclorinedig'!L22), IF('Data deuffenyl polyclorinedig'!L22="&lt;LOD",'Data deuffenyl polyclorinedig'!L$38, "ERROR")))</f>
        <v/>
      </c>
      <c r="N23" s="141" t="str">
        <f>IF('Data deuffenyl polyclorinedig'!M22="","",IF(ISNUMBER('Data deuffenyl polyclorinedig'!M22)=TRUE, IF('Data deuffenyl polyclorinedig'!M22&lt;'Data deuffenyl polyclorinedig'!M$38, "ERROR", 'Data deuffenyl polyclorinedig'!M22), IF('Data deuffenyl polyclorinedig'!M22="&lt;LOD",'Data deuffenyl polyclorinedig'!M$38, "ERROR")))</f>
        <v/>
      </c>
      <c r="O23" s="141" t="str">
        <f>IF('Data deuffenyl polyclorinedig'!N22="","",IF(ISNUMBER('Data deuffenyl polyclorinedig'!N22)=TRUE, IF('Data deuffenyl polyclorinedig'!N22&lt;'Data deuffenyl polyclorinedig'!N$38, "ERROR", 'Data deuffenyl polyclorinedig'!N22), IF('Data deuffenyl polyclorinedig'!N22="&lt;LOD",'Data deuffenyl polyclorinedig'!N$38, "ERROR")))</f>
        <v/>
      </c>
      <c r="P23" s="141" t="str">
        <f>IF('Data deuffenyl polyclorinedig'!O22="","",IF(ISNUMBER('Data deuffenyl polyclorinedig'!O22)=TRUE, IF('Data deuffenyl polyclorinedig'!O22&lt;'Data deuffenyl polyclorinedig'!O$38, "ERROR", 'Data deuffenyl polyclorinedig'!O22), IF('Data deuffenyl polyclorinedig'!O22="&lt;LOD",'Data deuffenyl polyclorinedig'!O$38, "ERROR")))</f>
        <v/>
      </c>
      <c r="Q23" s="141" t="str">
        <f>IF('Data deuffenyl polyclorinedig'!P22="","",IF(ISNUMBER('Data deuffenyl polyclorinedig'!P22)=TRUE, IF('Data deuffenyl polyclorinedig'!P22&lt;'Data deuffenyl polyclorinedig'!P$38, "ERROR", 'Data deuffenyl polyclorinedig'!P22), IF('Data deuffenyl polyclorinedig'!P22="&lt;LOD",'Data deuffenyl polyclorinedig'!P$38, "ERROR")))</f>
        <v/>
      </c>
      <c r="R23" s="141" t="str">
        <f>IF('Data deuffenyl polyclorinedig'!Q22="","",IF(ISNUMBER('Data deuffenyl polyclorinedig'!Q22)=TRUE, IF('Data deuffenyl polyclorinedig'!Q22&lt;'Data deuffenyl polyclorinedig'!Q$38, "ERROR", 'Data deuffenyl polyclorinedig'!Q22), IF('Data deuffenyl polyclorinedig'!Q22="&lt;LOD",'Data deuffenyl polyclorinedig'!Q$38, "ERROR")))</f>
        <v/>
      </c>
      <c r="S23" s="141" t="str">
        <f>IF('Data deuffenyl polyclorinedig'!R22="","",IF(ISNUMBER('Data deuffenyl polyclorinedig'!R22)=TRUE, IF('Data deuffenyl polyclorinedig'!R22&lt;'Data deuffenyl polyclorinedig'!R$38, "ERROR", 'Data deuffenyl polyclorinedig'!R22), IF('Data deuffenyl polyclorinedig'!R22="&lt;LOD",'Data deuffenyl polyclorinedig'!R$38, "ERROR")))</f>
        <v/>
      </c>
      <c r="T23" s="141" t="str">
        <f>IF('Data deuffenyl polyclorinedig'!S22="","",IF(ISNUMBER('Data deuffenyl polyclorinedig'!S22)=TRUE, IF('Data deuffenyl polyclorinedig'!S22&lt;'Data deuffenyl polyclorinedig'!S$38, "ERROR", 'Data deuffenyl polyclorinedig'!S22), IF('Data deuffenyl polyclorinedig'!S22="&lt;LOD",'Data deuffenyl polyclorinedig'!S$38, "ERROR")))</f>
        <v/>
      </c>
      <c r="U23" s="141" t="str">
        <f>IF('Data deuffenyl polyclorinedig'!T22="","",IF(ISNUMBER('Data deuffenyl polyclorinedig'!T22)=TRUE, IF('Data deuffenyl polyclorinedig'!T22&lt;'Data deuffenyl polyclorinedig'!T$38, "ERROR", 'Data deuffenyl polyclorinedig'!T22), IF('Data deuffenyl polyclorinedig'!T22="&lt;LOD",'Data deuffenyl polyclorinedig'!T$38, "ERROR")))</f>
        <v/>
      </c>
      <c r="V23" s="141" t="str">
        <f>IF('Data deuffenyl polyclorinedig'!U22="","",IF(ISNUMBER('Data deuffenyl polyclorinedig'!U22)=TRUE, IF('Data deuffenyl polyclorinedig'!U22&lt;'Data deuffenyl polyclorinedig'!U$38, "ERROR", 'Data deuffenyl polyclorinedig'!U22), IF('Data deuffenyl polyclorinedig'!U22="&lt;LOD",'Data deuffenyl polyclorinedig'!U$38, "ERROR")))</f>
        <v/>
      </c>
      <c r="W23" s="141" t="str">
        <f>IF('Data deuffenyl polyclorinedig'!V22="","",IF(ISNUMBER('Data deuffenyl polyclorinedig'!V22)=TRUE, IF('Data deuffenyl polyclorinedig'!V22&lt;'Data deuffenyl polyclorinedig'!V$38, "ERROR", 'Data deuffenyl polyclorinedig'!V22), IF('Data deuffenyl polyclorinedig'!V22="&lt;LOD",'Data deuffenyl polyclorinedig'!V$38, "ERROR")))</f>
        <v/>
      </c>
      <c r="X23" s="141" t="str">
        <f>IF('Data deuffenyl polyclorinedig'!W22="","",IF(ISNUMBER('Data deuffenyl polyclorinedig'!W22)=TRUE, IF('Data deuffenyl polyclorinedig'!W22&lt;'Data deuffenyl polyclorinedig'!W$38, "ERROR", 'Data deuffenyl polyclorinedig'!W22), IF('Data deuffenyl polyclorinedig'!W22="&lt;LOD",'Data deuffenyl polyclorinedig'!W$38, "ERROR")))</f>
        <v/>
      </c>
      <c r="Y23" s="24" t="str">
        <f>IF('Data deuffenyl polyclorinedig'!X22="","",IF(ISNUMBER('Data deuffenyl polyclorinedig'!X22)=TRUE, IF('Data deuffenyl polyclorinedig'!X22&lt;'Data deuffenyl polyclorinedig'!X$38, "ERROR", 'Data deuffenyl polyclorinedig'!X22), IF('Data deuffenyl polyclorinedig'!X22="&lt;LOD",'Data deuffenyl polyclorinedig'!X$38, "ERROR")))</f>
        <v/>
      </c>
      <c r="Z23" s="24" t="str">
        <f>IF('Data deuffenyl polyclorinedig'!Y22="","",IF(ISNUMBER('Data deuffenyl polyclorinedig'!Y22)=TRUE, IF('Data deuffenyl polyclorinedig'!Y22&lt;'Data deuffenyl polyclorinedig'!Y$38, "ERROR", 'Data deuffenyl polyclorinedig'!Y22), IF('Data deuffenyl polyclorinedig'!Y22="&lt;LOD",'Data deuffenyl polyclorinedig'!Y$38, "ERROR")))</f>
        <v/>
      </c>
      <c r="AA23" s="24" t="str">
        <f>IF('Data deuffenyl polyclorinedig'!Z22="","",IF(ISNUMBER('Data deuffenyl polyclorinedig'!Z22)=TRUE, IF('Data deuffenyl polyclorinedig'!Z22&lt;'Data deuffenyl polyclorinedig'!Z$38, "ERROR", 'Data deuffenyl polyclorinedig'!Z22), IF('Data deuffenyl polyclorinedig'!Z22="&lt;LOD",'Data deuffenyl polyclorinedig'!Z$38, "ERROR")))</f>
        <v/>
      </c>
      <c r="AB23" s="24" t="str">
        <f>IF('Data deuffenyl polyclorinedig'!AA22="","",IF(ISNUMBER('Data deuffenyl polyclorinedig'!AA22)=TRUE, IF('Data deuffenyl polyclorinedig'!AA22&lt;'Data deuffenyl polyclorinedig'!AA$38, "ERROR", 'Data deuffenyl polyclorinedig'!AA22), IF('Data deuffenyl polyclorinedig'!AA22="&lt;LOD",'Data deuffenyl polyclorinedig'!AA$38, "ERROR")))</f>
        <v/>
      </c>
      <c r="AC23" s="24" t="str">
        <f>IF('Data deuffenyl polyclorinedig'!AB22="","",IF(ISNUMBER('Data deuffenyl polyclorinedig'!AB22)=TRUE, IF('Data deuffenyl polyclorinedig'!AB22&lt;'Data deuffenyl polyclorinedig'!AB$38, "ERROR", 'Data deuffenyl polyclorinedig'!AB22), IF('Data deuffenyl polyclorinedig'!AB22="&lt;LOD",'Data deuffenyl polyclorinedig'!AB$38, "ERROR")))</f>
        <v/>
      </c>
      <c r="AD23" s="24" t="str">
        <f>IF('Data deuffenyl polyclorinedig'!AC22="","",IF(ISNUMBER('Data deuffenyl polyclorinedig'!AC22)=TRUE, IF('Data deuffenyl polyclorinedig'!AC22&lt;'Data deuffenyl polyclorinedig'!AC$38, "ERROR", 'Data deuffenyl polyclorinedig'!AC22), IF('Data deuffenyl polyclorinedig'!AC22="&lt;LOD",'Data deuffenyl polyclorinedig'!AC$38, "ERROR")))</f>
        <v/>
      </c>
      <c r="AE23" s="24" t="str">
        <f>IF('Data deuffenyl polyclorinedig'!AD22="","",IF(ISNUMBER('Data deuffenyl polyclorinedig'!AD22)=TRUE, IF('Data deuffenyl polyclorinedig'!AD22&lt;'Data deuffenyl polyclorinedig'!AD$38, "ERROR", 'Data deuffenyl polyclorinedig'!AD22), IF('Data deuffenyl polyclorinedig'!AD22="&lt;LOD",'Data deuffenyl polyclorinedig'!AD$38, "ERROR")))</f>
        <v/>
      </c>
      <c r="AF23" s="24" t="str">
        <f>IF('Data deuffenyl polyclorinedig'!AE22="","",IF(ISNUMBER('Data deuffenyl polyclorinedig'!AE22)=TRUE, IF('Data deuffenyl polyclorinedig'!AE22&lt;'Data deuffenyl polyclorinedig'!AE$38, "ERROR", 'Data deuffenyl polyclorinedig'!AE22), IF('Data deuffenyl polyclorinedig'!AE22="&lt;LOD",'Data deuffenyl polyclorinedig'!AE$38, "ERROR")))</f>
        <v/>
      </c>
      <c r="AG23" s="24" t="str">
        <f>IF('Data deuffenyl polyclorinedig'!AF22="","",IF(ISNUMBER('Data deuffenyl polyclorinedig'!AF22)=TRUE, IF('Data deuffenyl polyclorinedig'!AF22&lt;'Data deuffenyl polyclorinedig'!AF$38, "ERROR", 'Data deuffenyl polyclorinedig'!AF22), IF('Data deuffenyl polyclorinedig'!AF22="&lt;LOD",'Data deuffenyl polyclorinedig'!AF$38, "ERROR")))</f>
        <v/>
      </c>
      <c r="AH23" s="24" t="str">
        <f>IF('Data deuffenyl polyclorinedig'!AG22="","",IF(ISNUMBER('Data deuffenyl polyclorinedig'!AG22)=TRUE, IF('Data deuffenyl polyclorinedig'!AG22&lt;'Data deuffenyl polyclorinedig'!AG$38, "ERROR", 'Data deuffenyl polyclorinedig'!AG22), IF('Data deuffenyl polyclorinedig'!AG22="&lt;LOD",'Data deuffenyl polyclorinedig'!AG$38, "ERROR")))</f>
        <v/>
      </c>
      <c r="AI23" s="24" t="str">
        <f>IF('Data deuffenyl polyclorinedig'!AH22="","",IF(ISNUMBER('Data deuffenyl polyclorinedig'!AH22)=TRUE, IF('Data deuffenyl polyclorinedig'!AH22&lt;'Data deuffenyl polyclorinedig'!AH$38, "ERROR", 'Data deuffenyl polyclorinedig'!AH22), IF('Data deuffenyl polyclorinedig'!AH22="&lt;LOD",'Data deuffenyl polyclorinedig'!AH$38, "ERROR")))</f>
        <v/>
      </c>
      <c r="AJ23" s="37" t="str">
        <f>IF('Data deuffenyl polyclorinedig'!AI22="","",IF(ISNUMBER('Data deuffenyl polyclorinedig'!AI22)=TRUE, IF('Data deuffenyl polyclorinedig'!AI22&lt;'Data deuffenyl polyclorinedig'!AI$38, "ERROR", 'Data deuffenyl polyclorinedig'!AI22), IF('Data deuffenyl polyclorinedig'!AI22="&lt;LOD",'Data deuffenyl polyclorinedig'!AI$38, "ERROR")))</f>
        <v/>
      </c>
      <c r="AK23" s="41" t="str">
        <f t="shared" si="0"/>
        <v/>
      </c>
      <c r="AL23" s="226" t="str">
        <f t="shared" si="1"/>
        <v/>
      </c>
      <c r="AM23" s="400"/>
    </row>
    <row r="24" spans="7:39" ht="20.149999999999999" customHeight="1" x14ac:dyDescent="0.35">
      <c r="G24" s="396"/>
      <c r="H24" s="23" t="str">
        <f>IF('Data deuffenyl polyclorinedig'!H23="","",'Data deuffenyl polyclorinedig'!H23)</f>
        <v/>
      </c>
      <c r="I24" s="24" t="str">
        <f>IF('Data deuffenyl polyclorinedig'!I23="","",'Data deuffenyl polyclorinedig'!I23)</f>
        <v/>
      </c>
      <c r="J24" s="204" t="str">
        <f>IFERROR(IF(K24="","",(IF(VLOOKUP(K24,'Gwybodaeth Ymgeiswyr'!$K$8:$L$37,2,0)="y","y",""))),"Manual entry required")</f>
        <v/>
      </c>
      <c r="K24" s="37" t="str">
        <f>IF('Data deuffenyl polyclorinedig'!J23="","",'Data deuffenyl polyclorinedig'!J23)</f>
        <v/>
      </c>
      <c r="L24" s="23" t="str">
        <f>IF('Data deuffenyl polyclorinedig'!K23="","",IF(ISNUMBER('Data deuffenyl polyclorinedig'!K23)=TRUE, IF('Data deuffenyl polyclorinedig'!K23&lt;'Data deuffenyl polyclorinedig'!K$38, "ERROR", 'Data deuffenyl polyclorinedig'!K23), IF('Data deuffenyl polyclorinedig'!K23="&lt;LOD",'Data deuffenyl polyclorinedig'!K$38, "ERROR")))</f>
        <v/>
      </c>
      <c r="M24" s="141" t="str">
        <f>IF('Data deuffenyl polyclorinedig'!L23="","",IF(ISNUMBER('Data deuffenyl polyclorinedig'!L23)=TRUE, IF('Data deuffenyl polyclorinedig'!L23&lt;'Data deuffenyl polyclorinedig'!L$38, "ERROR", 'Data deuffenyl polyclorinedig'!L23), IF('Data deuffenyl polyclorinedig'!L23="&lt;LOD",'Data deuffenyl polyclorinedig'!L$38, "ERROR")))</f>
        <v/>
      </c>
      <c r="N24" s="141" t="str">
        <f>IF('Data deuffenyl polyclorinedig'!M23="","",IF(ISNUMBER('Data deuffenyl polyclorinedig'!M23)=TRUE, IF('Data deuffenyl polyclorinedig'!M23&lt;'Data deuffenyl polyclorinedig'!M$38, "ERROR", 'Data deuffenyl polyclorinedig'!M23), IF('Data deuffenyl polyclorinedig'!M23="&lt;LOD",'Data deuffenyl polyclorinedig'!M$38, "ERROR")))</f>
        <v/>
      </c>
      <c r="O24" s="141" t="str">
        <f>IF('Data deuffenyl polyclorinedig'!N23="","",IF(ISNUMBER('Data deuffenyl polyclorinedig'!N23)=TRUE, IF('Data deuffenyl polyclorinedig'!N23&lt;'Data deuffenyl polyclorinedig'!N$38, "ERROR", 'Data deuffenyl polyclorinedig'!N23), IF('Data deuffenyl polyclorinedig'!N23="&lt;LOD",'Data deuffenyl polyclorinedig'!N$38, "ERROR")))</f>
        <v/>
      </c>
      <c r="P24" s="141" t="str">
        <f>IF('Data deuffenyl polyclorinedig'!O23="","",IF(ISNUMBER('Data deuffenyl polyclorinedig'!O23)=TRUE, IF('Data deuffenyl polyclorinedig'!O23&lt;'Data deuffenyl polyclorinedig'!O$38, "ERROR", 'Data deuffenyl polyclorinedig'!O23), IF('Data deuffenyl polyclorinedig'!O23="&lt;LOD",'Data deuffenyl polyclorinedig'!O$38, "ERROR")))</f>
        <v/>
      </c>
      <c r="Q24" s="141" t="str">
        <f>IF('Data deuffenyl polyclorinedig'!P23="","",IF(ISNUMBER('Data deuffenyl polyclorinedig'!P23)=TRUE, IF('Data deuffenyl polyclorinedig'!P23&lt;'Data deuffenyl polyclorinedig'!P$38, "ERROR", 'Data deuffenyl polyclorinedig'!P23), IF('Data deuffenyl polyclorinedig'!P23="&lt;LOD",'Data deuffenyl polyclorinedig'!P$38, "ERROR")))</f>
        <v/>
      </c>
      <c r="R24" s="141" t="str">
        <f>IF('Data deuffenyl polyclorinedig'!Q23="","",IF(ISNUMBER('Data deuffenyl polyclorinedig'!Q23)=TRUE, IF('Data deuffenyl polyclorinedig'!Q23&lt;'Data deuffenyl polyclorinedig'!Q$38, "ERROR", 'Data deuffenyl polyclorinedig'!Q23), IF('Data deuffenyl polyclorinedig'!Q23="&lt;LOD",'Data deuffenyl polyclorinedig'!Q$38, "ERROR")))</f>
        <v/>
      </c>
      <c r="S24" s="141" t="str">
        <f>IF('Data deuffenyl polyclorinedig'!R23="","",IF(ISNUMBER('Data deuffenyl polyclorinedig'!R23)=TRUE, IF('Data deuffenyl polyclorinedig'!R23&lt;'Data deuffenyl polyclorinedig'!R$38, "ERROR", 'Data deuffenyl polyclorinedig'!R23), IF('Data deuffenyl polyclorinedig'!R23="&lt;LOD",'Data deuffenyl polyclorinedig'!R$38, "ERROR")))</f>
        <v/>
      </c>
      <c r="T24" s="141" t="str">
        <f>IF('Data deuffenyl polyclorinedig'!S23="","",IF(ISNUMBER('Data deuffenyl polyclorinedig'!S23)=TRUE, IF('Data deuffenyl polyclorinedig'!S23&lt;'Data deuffenyl polyclorinedig'!S$38, "ERROR", 'Data deuffenyl polyclorinedig'!S23), IF('Data deuffenyl polyclorinedig'!S23="&lt;LOD",'Data deuffenyl polyclorinedig'!S$38, "ERROR")))</f>
        <v/>
      </c>
      <c r="U24" s="141" t="str">
        <f>IF('Data deuffenyl polyclorinedig'!T23="","",IF(ISNUMBER('Data deuffenyl polyclorinedig'!T23)=TRUE, IF('Data deuffenyl polyclorinedig'!T23&lt;'Data deuffenyl polyclorinedig'!T$38, "ERROR", 'Data deuffenyl polyclorinedig'!T23), IF('Data deuffenyl polyclorinedig'!T23="&lt;LOD",'Data deuffenyl polyclorinedig'!T$38, "ERROR")))</f>
        <v/>
      </c>
      <c r="V24" s="141" t="str">
        <f>IF('Data deuffenyl polyclorinedig'!U23="","",IF(ISNUMBER('Data deuffenyl polyclorinedig'!U23)=TRUE, IF('Data deuffenyl polyclorinedig'!U23&lt;'Data deuffenyl polyclorinedig'!U$38, "ERROR", 'Data deuffenyl polyclorinedig'!U23), IF('Data deuffenyl polyclorinedig'!U23="&lt;LOD",'Data deuffenyl polyclorinedig'!U$38, "ERROR")))</f>
        <v/>
      </c>
      <c r="W24" s="141" t="str">
        <f>IF('Data deuffenyl polyclorinedig'!V23="","",IF(ISNUMBER('Data deuffenyl polyclorinedig'!V23)=TRUE, IF('Data deuffenyl polyclorinedig'!V23&lt;'Data deuffenyl polyclorinedig'!V$38, "ERROR", 'Data deuffenyl polyclorinedig'!V23), IF('Data deuffenyl polyclorinedig'!V23="&lt;LOD",'Data deuffenyl polyclorinedig'!V$38, "ERROR")))</f>
        <v/>
      </c>
      <c r="X24" s="141" t="str">
        <f>IF('Data deuffenyl polyclorinedig'!W23="","",IF(ISNUMBER('Data deuffenyl polyclorinedig'!W23)=TRUE, IF('Data deuffenyl polyclorinedig'!W23&lt;'Data deuffenyl polyclorinedig'!W$38, "ERROR", 'Data deuffenyl polyclorinedig'!W23), IF('Data deuffenyl polyclorinedig'!W23="&lt;LOD",'Data deuffenyl polyclorinedig'!W$38, "ERROR")))</f>
        <v/>
      </c>
      <c r="Y24" s="24" t="str">
        <f>IF('Data deuffenyl polyclorinedig'!X23="","",IF(ISNUMBER('Data deuffenyl polyclorinedig'!X23)=TRUE, IF('Data deuffenyl polyclorinedig'!X23&lt;'Data deuffenyl polyclorinedig'!X$38, "ERROR", 'Data deuffenyl polyclorinedig'!X23), IF('Data deuffenyl polyclorinedig'!X23="&lt;LOD",'Data deuffenyl polyclorinedig'!X$38, "ERROR")))</f>
        <v/>
      </c>
      <c r="Z24" s="24" t="str">
        <f>IF('Data deuffenyl polyclorinedig'!Y23="","",IF(ISNUMBER('Data deuffenyl polyclorinedig'!Y23)=TRUE, IF('Data deuffenyl polyclorinedig'!Y23&lt;'Data deuffenyl polyclorinedig'!Y$38, "ERROR", 'Data deuffenyl polyclorinedig'!Y23), IF('Data deuffenyl polyclorinedig'!Y23="&lt;LOD",'Data deuffenyl polyclorinedig'!Y$38, "ERROR")))</f>
        <v/>
      </c>
      <c r="AA24" s="24" t="str">
        <f>IF('Data deuffenyl polyclorinedig'!Z23="","",IF(ISNUMBER('Data deuffenyl polyclorinedig'!Z23)=TRUE, IF('Data deuffenyl polyclorinedig'!Z23&lt;'Data deuffenyl polyclorinedig'!Z$38, "ERROR", 'Data deuffenyl polyclorinedig'!Z23), IF('Data deuffenyl polyclorinedig'!Z23="&lt;LOD",'Data deuffenyl polyclorinedig'!Z$38, "ERROR")))</f>
        <v/>
      </c>
      <c r="AB24" s="24" t="str">
        <f>IF('Data deuffenyl polyclorinedig'!AA23="","",IF(ISNUMBER('Data deuffenyl polyclorinedig'!AA23)=TRUE, IF('Data deuffenyl polyclorinedig'!AA23&lt;'Data deuffenyl polyclorinedig'!AA$38, "ERROR", 'Data deuffenyl polyclorinedig'!AA23), IF('Data deuffenyl polyclorinedig'!AA23="&lt;LOD",'Data deuffenyl polyclorinedig'!AA$38, "ERROR")))</f>
        <v/>
      </c>
      <c r="AC24" s="24" t="str">
        <f>IF('Data deuffenyl polyclorinedig'!AB23="","",IF(ISNUMBER('Data deuffenyl polyclorinedig'!AB23)=TRUE, IF('Data deuffenyl polyclorinedig'!AB23&lt;'Data deuffenyl polyclorinedig'!AB$38, "ERROR", 'Data deuffenyl polyclorinedig'!AB23), IF('Data deuffenyl polyclorinedig'!AB23="&lt;LOD",'Data deuffenyl polyclorinedig'!AB$38, "ERROR")))</f>
        <v/>
      </c>
      <c r="AD24" s="24" t="str">
        <f>IF('Data deuffenyl polyclorinedig'!AC23="","",IF(ISNUMBER('Data deuffenyl polyclorinedig'!AC23)=TRUE, IF('Data deuffenyl polyclorinedig'!AC23&lt;'Data deuffenyl polyclorinedig'!AC$38, "ERROR", 'Data deuffenyl polyclorinedig'!AC23), IF('Data deuffenyl polyclorinedig'!AC23="&lt;LOD",'Data deuffenyl polyclorinedig'!AC$38, "ERROR")))</f>
        <v/>
      </c>
      <c r="AE24" s="24" t="str">
        <f>IF('Data deuffenyl polyclorinedig'!AD23="","",IF(ISNUMBER('Data deuffenyl polyclorinedig'!AD23)=TRUE, IF('Data deuffenyl polyclorinedig'!AD23&lt;'Data deuffenyl polyclorinedig'!AD$38, "ERROR", 'Data deuffenyl polyclorinedig'!AD23), IF('Data deuffenyl polyclorinedig'!AD23="&lt;LOD",'Data deuffenyl polyclorinedig'!AD$38, "ERROR")))</f>
        <v/>
      </c>
      <c r="AF24" s="24" t="str">
        <f>IF('Data deuffenyl polyclorinedig'!AE23="","",IF(ISNUMBER('Data deuffenyl polyclorinedig'!AE23)=TRUE, IF('Data deuffenyl polyclorinedig'!AE23&lt;'Data deuffenyl polyclorinedig'!AE$38, "ERROR", 'Data deuffenyl polyclorinedig'!AE23), IF('Data deuffenyl polyclorinedig'!AE23="&lt;LOD",'Data deuffenyl polyclorinedig'!AE$38, "ERROR")))</f>
        <v/>
      </c>
      <c r="AG24" s="24" t="str">
        <f>IF('Data deuffenyl polyclorinedig'!AF23="","",IF(ISNUMBER('Data deuffenyl polyclorinedig'!AF23)=TRUE, IF('Data deuffenyl polyclorinedig'!AF23&lt;'Data deuffenyl polyclorinedig'!AF$38, "ERROR", 'Data deuffenyl polyclorinedig'!AF23), IF('Data deuffenyl polyclorinedig'!AF23="&lt;LOD",'Data deuffenyl polyclorinedig'!AF$38, "ERROR")))</f>
        <v/>
      </c>
      <c r="AH24" s="24" t="str">
        <f>IF('Data deuffenyl polyclorinedig'!AG23="","",IF(ISNUMBER('Data deuffenyl polyclorinedig'!AG23)=TRUE, IF('Data deuffenyl polyclorinedig'!AG23&lt;'Data deuffenyl polyclorinedig'!AG$38, "ERROR", 'Data deuffenyl polyclorinedig'!AG23), IF('Data deuffenyl polyclorinedig'!AG23="&lt;LOD",'Data deuffenyl polyclorinedig'!AG$38, "ERROR")))</f>
        <v/>
      </c>
      <c r="AI24" s="24" t="str">
        <f>IF('Data deuffenyl polyclorinedig'!AH23="","",IF(ISNUMBER('Data deuffenyl polyclorinedig'!AH23)=TRUE, IF('Data deuffenyl polyclorinedig'!AH23&lt;'Data deuffenyl polyclorinedig'!AH$38, "ERROR", 'Data deuffenyl polyclorinedig'!AH23), IF('Data deuffenyl polyclorinedig'!AH23="&lt;LOD",'Data deuffenyl polyclorinedig'!AH$38, "ERROR")))</f>
        <v/>
      </c>
      <c r="AJ24" s="37" t="str">
        <f>IF('Data deuffenyl polyclorinedig'!AI23="","",IF(ISNUMBER('Data deuffenyl polyclorinedig'!AI23)=TRUE, IF('Data deuffenyl polyclorinedig'!AI23&lt;'Data deuffenyl polyclorinedig'!AI$38, "ERROR", 'Data deuffenyl polyclorinedig'!AI23), IF('Data deuffenyl polyclorinedig'!AI23="&lt;LOD",'Data deuffenyl polyclorinedig'!AI$38, "ERROR")))</f>
        <v/>
      </c>
      <c r="AK24" s="41" t="str">
        <f t="shared" si="0"/>
        <v/>
      </c>
      <c r="AL24" s="226" t="str">
        <f t="shared" si="1"/>
        <v/>
      </c>
      <c r="AM24" s="400"/>
    </row>
    <row r="25" spans="7:39" ht="20.149999999999999" customHeight="1" x14ac:dyDescent="0.35">
      <c r="G25" s="396"/>
      <c r="H25" s="23" t="str">
        <f>IF('Data deuffenyl polyclorinedig'!H24="","",'Data deuffenyl polyclorinedig'!H24)</f>
        <v/>
      </c>
      <c r="I25" s="24" t="str">
        <f>IF('Data deuffenyl polyclorinedig'!I24="","",'Data deuffenyl polyclorinedig'!I24)</f>
        <v/>
      </c>
      <c r="J25" s="204" t="str">
        <f>IFERROR(IF(K25="","",(IF(VLOOKUP(K25,'Gwybodaeth Ymgeiswyr'!$K$8:$L$37,2,0)="y","y",""))),"Manual entry required")</f>
        <v/>
      </c>
      <c r="K25" s="37" t="str">
        <f>IF('Data deuffenyl polyclorinedig'!J24="","",'Data deuffenyl polyclorinedig'!J24)</f>
        <v/>
      </c>
      <c r="L25" s="23" t="str">
        <f>IF('Data deuffenyl polyclorinedig'!K24="","",IF(ISNUMBER('Data deuffenyl polyclorinedig'!K24)=TRUE, IF('Data deuffenyl polyclorinedig'!K24&lt;'Data deuffenyl polyclorinedig'!K$38, "ERROR", 'Data deuffenyl polyclorinedig'!K24), IF('Data deuffenyl polyclorinedig'!K24="&lt;LOD",'Data deuffenyl polyclorinedig'!K$38, "ERROR")))</f>
        <v/>
      </c>
      <c r="M25" s="141" t="str">
        <f>IF('Data deuffenyl polyclorinedig'!L24="","",IF(ISNUMBER('Data deuffenyl polyclorinedig'!L24)=TRUE, IF('Data deuffenyl polyclorinedig'!L24&lt;'Data deuffenyl polyclorinedig'!L$38, "ERROR", 'Data deuffenyl polyclorinedig'!L24), IF('Data deuffenyl polyclorinedig'!L24="&lt;LOD",'Data deuffenyl polyclorinedig'!L$38, "ERROR")))</f>
        <v/>
      </c>
      <c r="N25" s="141" t="str">
        <f>IF('Data deuffenyl polyclorinedig'!M24="","",IF(ISNUMBER('Data deuffenyl polyclorinedig'!M24)=TRUE, IF('Data deuffenyl polyclorinedig'!M24&lt;'Data deuffenyl polyclorinedig'!M$38, "ERROR", 'Data deuffenyl polyclorinedig'!M24), IF('Data deuffenyl polyclorinedig'!M24="&lt;LOD",'Data deuffenyl polyclorinedig'!M$38, "ERROR")))</f>
        <v/>
      </c>
      <c r="O25" s="141" t="str">
        <f>IF('Data deuffenyl polyclorinedig'!N24="","",IF(ISNUMBER('Data deuffenyl polyclorinedig'!N24)=TRUE, IF('Data deuffenyl polyclorinedig'!N24&lt;'Data deuffenyl polyclorinedig'!N$38, "ERROR", 'Data deuffenyl polyclorinedig'!N24), IF('Data deuffenyl polyclorinedig'!N24="&lt;LOD",'Data deuffenyl polyclorinedig'!N$38, "ERROR")))</f>
        <v/>
      </c>
      <c r="P25" s="141" t="str">
        <f>IF('Data deuffenyl polyclorinedig'!O24="","",IF(ISNUMBER('Data deuffenyl polyclorinedig'!O24)=TRUE, IF('Data deuffenyl polyclorinedig'!O24&lt;'Data deuffenyl polyclorinedig'!O$38, "ERROR", 'Data deuffenyl polyclorinedig'!O24), IF('Data deuffenyl polyclorinedig'!O24="&lt;LOD",'Data deuffenyl polyclorinedig'!O$38, "ERROR")))</f>
        <v/>
      </c>
      <c r="Q25" s="141" t="str">
        <f>IF('Data deuffenyl polyclorinedig'!P24="","",IF(ISNUMBER('Data deuffenyl polyclorinedig'!P24)=TRUE, IF('Data deuffenyl polyclorinedig'!P24&lt;'Data deuffenyl polyclorinedig'!P$38, "ERROR", 'Data deuffenyl polyclorinedig'!P24), IF('Data deuffenyl polyclorinedig'!P24="&lt;LOD",'Data deuffenyl polyclorinedig'!P$38, "ERROR")))</f>
        <v/>
      </c>
      <c r="R25" s="141" t="str">
        <f>IF('Data deuffenyl polyclorinedig'!Q24="","",IF(ISNUMBER('Data deuffenyl polyclorinedig'!Q24)=TRUE, IF('Data deuffenyl polyclorinedig'!Q24&lt;'Data deuffenyl polyclorinedig'!Q$38, "ERROR", 'Data deuffenyl polyclorinedig'!Q24), IF('Data deuffenyl polyclorinedig'!Q24="&lt;LOD",'Data deuffenyl polyclorinedig'!Q$38, "ERROR")))</f>
        <v/>
      </c>
      <c r="S25" s="141" t="str">
        <f>IF('Data deuffenyl polyclorinedig'!R24="","",IF(ISNUMBER('Data deuffenyl polyclorinedig'!R24)=TRUE, IF('Data deuffenyl polyclorinedig'!R24&lt;'Data deuffenyl polyclorinedig'!R$38, "ERROR", 'Data deuffenyl polyclorinedig'!R24), IF('Data deuffenyl polyclorinedig'!R24="&lt;LOD",'Data deuffenyl polyclorinedig'!R$38, "ERROR")))</f>
        <v/>
      </c>
      <c r="T25" s="141" t="str">
        <f>IF('Data deuffenyl polyclorinedig'!S24="","",IF(ISNUMBER('Data deuffenyl polyclorinedig'!S24)=TRUE, IF('Data deuffenyl polyclorinedig'!S24&lt;'Data deuffenyl polyclorinedig'!S$38, "ERROR", 'Data deuffenyl polyclorinedig'!S24), IF('Data deuffenyl polyclorinedig'!S24="&lt;LOD",'Data deuffenyl polyclorinedig'!S$38, "ERROR")))</f>
        <v/>
      </c>
      <c r="U25" s="141" t="str">
        <f>IF('Data deuffenyl polyclorinedig'!T24="","",IF(ISNUMBER('Data deuffenyl polyclorinedig'!T24)=TRUE, IF('Data deuffenyl polyclorinedig'!T24&lt;'Data deuffenyl polyclorinedig'!T$38, "ERROR", 'Data deuffenyl polyclorinedig'!T24), IF('Data deuffenyl polyclorinedig'!T24="&lt;LOD",'Data deuffenyl polyclorinedig'!T$38, "ERROR")))</f>
        <v/>
      </c>
      <c r="V25" s="141" t="str">
        <f>IF('Data deuffenyl polyclorinedig'!U24="","",IF(ISNUMBER('Data deuffenyl polyclorinedig'!U24)=TRUE, IF('Data deuffenyl polyclorinedig'!U24&lt;'Data deuffenyl polyclorinedig'!U$38, "ERROR", 'Data deuffenyl polyclorinedig'!U24), IF('Data deuffenyl polyclorinedig'!U24="&lt;LOD",'Data deuffenyl polyclorinedig'!U$38, "ERROR")))</f>
        <v/>
      </c>
      <c r="W25" s="141" t="str">
        <f>IF('Data deuffenyl polyclorinedig'!V24="","",IF(ISNUMBER('Data deuffenyl polyclorinedig'!V24)=TRUE, IF('Data deuffenyl polyclorinedig'!V24&lt;'Data deuffenyl polyclorinedig'!V$38, "ERROR", 'Data deuffenyl polyclorinedig'!V24), IF('Data deuffenyl polyclorinedig'!V24="&lt;LOD",'Data deuffenyl polyclorinedig'!V$38, "ERROR")))</f>
        <v/>
      </c>
      <c r="X25" s="141" t="str">
        <f>IF('Data deuffenyl polyclorinedig'!W24="","",IF(ISNUMBER('Data deuffenyl polyclorinedig'!W24)=TRUE, IF('Data deuffenyl polyclorinedig'!W24&lt;'Data deuffenyl polyclorinedig'!W$38, "ERROR", 'Data deuffenyl polyclorinedig'!W24), IF('Data deuffenyl polyclorinedig'!W24="&lt;LOD",'Data deuffenyl polyclorinedig'!W$38, "ERROR")))</f>
        <v/>
      </c>
      <c r="Y25" s="24" t="str">
        <f>IF('Data deuffenyl polyclorinedig'!X24="","",IF(ISNUMBER('Data deuffenyl polyclorinedig'!X24)=TRUE, IF('Data deuffenyl polyclorinedig'!X24&lt;'Data deuffenyl polyclorinedig'!X$38, "ERROR", 'Data deuffenyl polyclorinedig'!X24), IF('Data deuffenyl polyclorinedig'!X24="&lt;LOD",'Data deuffenyl polyclorinedig'!X$38, "ERROR")))</f>
        <v/>
      </c>
      <c r="Z25" s="24" t="str">
        <f>IF('Data deuffenyl polyclorinedig'!Y24="","",IF(ISNUMBER('Data deuffenyl polyclorinedig'!Y24)=TRUE, IF('Data deuffenyl polyclorinedig'!Y24&lt;'Data deuffenyl polyclorinedig'!Y$38, "ERROR", 'Data deuffenyl polyclorinedig'!Y24), IF('Data deuffenyl polyclorinedig'!Y24="&lt;LOD",'Data deuffenyl polyclorinedig'!Y$38, "ERROR")))</f>
        <v/>
      </c>
      <c r="AA25" s="24" t="str">
        <f>IF('Data deuffenyl polyclorinedig'!Z24="","",IF(ISNUMBER('Data deuffenyl polyclorinedig'!Z24)=TRUE, IF('Data deuffenyl polyclorinedig'!Z24&lt;'Data deuffenyl polyclorinedig'!Z$38, "ERROR", 'Data deuffenyl polyclorinedig'!Z24), IF('Data deuffenyl polyclorinedig'!Z24="&lt;LOD",'Data deuffenyl polyclorinedig'!Z$38, "ERROR")))</f>
        <v/>
      </c>
      <c r="AB25" s="24" t="str">
        <f>IF('Data deuffenyl polyclorinedig'!AA24="","",IF(ISNUMBER('Data deuffenyl polyclorinedig'!AA24)=TRUE, IF('Data deuffenyl polyclorinedig'!AA24&lt;'Data deuffenyl polyclorinedig'!AA$38, "ERROR", 'Data deuffenyl polyclorinedig'!AA24), IF('Data deuffenyl polyclorinedig'!AA24="&lt;LOD",'Data deuffenyl polyclorinedig'!AA$38, "ERROR")))</f>
        <v/>
      </c>
      <c r="AC25" s="24" t="str">
        <f>IF('Data deuffenyl polyclorinedig'!AB24="","",IF(ISNUMBER('Data deuffenyl polyclorinedig'!AB24)=TRUE, IF('Data deuffenyl polyclorinedig'!AB24&lt;'Data deuffenyl polyclorinedig'!AB$38, "ERROR", 'Data deuffenyl polyclorinedig'!AB24), IF('Data deuffenyl polyclorinedig'!AB24="&lt;LOD",'Data deuffenyl polyclorinedig'!AB$38, "ERROR")))</f>
        <v/>
      </c>
      <c r="AD25" s="24" t="str">
        <f>IF('Data deuffenyl polyclorinedig'!AC24="","",IF(ISNUMBER('Data deuffenyl polyclorinedig'!AC24)=TRUE, IF('Data deuffenyl polyclorinedig'!AC24&lt;'Data deuffenyl polyclorinedig'!AC$38, "ERROR", 'Data deuffenyl polyclorinedig'!AC24), IF('Data deuffenyl polyclorinedig'!AC24="&lt;LOD",'Data deuffenyl polyclorinedig'!AC$38, "ERROR")))</f>
        <v/>
      </c>
      <c r="AE25" s="24" t="str">
        <f>IF('Data deuffenyl polyclorinedig'!AD24="","",IF(ISNUMBER('Data deuffenyl polyclorinedig'!AD24)=TRUE, IF('Data deuffenyl polyclorinedig'!AD24&lt;'Data deuffenyl polyclorinedig'!AD$38, "ERROR", 'Data deuffenyl polyclorinedig'!AD24), IF('Data deuffenyl polyclorinedig'!AD24="&lt;LOD",'Data deuffenyl polyclorinedig'!AD$38, "ERROR")))</f>
        <v/>
      </c>
      <c r="AF25" s="24" t="str">
        <f>IF('Data deuffenyl polyclorinedig'!AE24="","",IF(ISNUMBER('Data deuffenyl polyclorinedig'!AE24)=TRUE, IF('Data deuffenyl polyclorinedig'!AE24&lt;'Data deuffenyl polyclorinedig'!AE$38, "ERROR", 'Data deuffenyl polyclorinedig'!AE24), IF('Data deuffenyl polyclorinedig'!AE24="&lt;LOD",'Data deuffenyl polyclorinedig'!AE$38, "ERROR")))</f>
        <v/>
      </c>
      <c r="AG25" s="24" t="str">
        <f>IF('Data deuffenyl polyclorinedig'!AF24="","",IF(ISNUMBER('Data deuffenyl polyclorinedig'!AF24)=TRUE, IF('Data deuffenyl polyclorinedig'!AF24&lt;'Data deuffenyl polyclorinedig'!AF$38, "ERROR", 'Data deuffenyl polyclorinedig'!AF24), IF('Data deuffenyl polyclorinedig'!AF24="&lt;LOD",'Data deuffenyl polyclorinedig'!AF$38, "ERROR")))</f>
        <v/>
      </c>
      <c r="AH25" s="24" t="str">
        <f>IF('Data deuffenyl polyclorinedig'!AG24="","",IF(ISNUMBER('Data deuffenyl polyclorinedig'!AG24)=TRUE, IF('Data deuffenyl polyclorinedig'!AG24&lt;'Data deuffenyl polyclorinedig'!AG$38, "ERROR", 'Data deuffenyl polyclorinedig'!AG24), IF('Data deuffenyl polyclorinedig'!AG24="&lt;LOD",'Data deuffenyl polyclorinedig'!AG$38, "ERROR")))</f>
        <v/>
      </c>
      <c r="AI25" s="24" t="str">
        <f>IF('Data deuffenyl polyclorinedig'!AH24="","",IF(ISNUMBER('Data deuffenyl polyclorinedig'!AH24)=TRUE, IF('Data deuffenyl polyclorinedig'!AH24&lt;'Data deuffenyl polyclorinedig'!AH$38, "ERROR", 'Data deuffenyl polyclorinedig'!AH24), IF('Data deuffenyl polyclorinedig'!AH24="&lt;LOD",'Data deuffenyl polyclorinedig'!AH$38, "ERROR")))</f>
        <v/>
      </c>
      <c r="AJ25" s="37" t="str">
        <f>IF('Data deuffenyl polyclorinedig'!AI24="","",IF(ISNUMBER('Data deuffenyl polyclorinedig'!AI24)=TRUE, IF('Data deuffenyl polyclorinedig'!AI24&lt;'Data deuffenyl polyclorinedig'!AI$38, "ERROR", 'Data deuffenyl polyclorinedig'!AI24), IF('Data deuffenyl polyclorinedig'!AI24="&lt;LOD",'Data deuffenyl polyclorinedig'!AI$38, "ERROR")))</f>
        <v/>
      </c>
      <c r="AK25" s="41" t="str">
        <f t="shared" si="0"/>
        <v/>
      </c>
      <c r="AL25" s="226" t="str">
        <f t="shared" si="1"/>
        <v/>
      </c>
      <c r="AM25" s="400"/>
    </row>
    <row r="26" spans="7:39" ht="20.149999999999999" customHeight="1" x14ac:dyDescent="0.35">
      <c r="G26" s="396"/>
      <c r="H26" s="23" t="str">
        <f>IF('Data deuffenyl polyclorinedig'!H25="","",'Data deuffenyl polyclorinedig'!H25)</f>
        <v/>
      </c>
      <c r="I26" s="24" t="str">
        <f>IF('Data deuffenyl polyclorinedig'!I25="","",'Data deuffenyl polyclorinedig'!I25)</f>
        <v/>
      </c>
      <c r="J26" s="204" t="str">
        <f>IFERROR(IF(K26="","",(IF(VLOOKUP(K26,'Gwybodaeth Ymgeiswyr'!$K$8:$L$37,2,0)="y","y",""))),"Manual entry required")</f>
        <v/>
      </c>
      <c r="K26" s="37" t="str">
        <f>IF('Data deuffenyl polyclorinedig'!J25="","",'Data deuffenyl polyclorinedig'!J25)</f>
        <v/>
      </c>
      <c r="L26" s="23" t="str">
        <f>IF('Data deuffenyl polyclorinedig'!K25="","",IF(ISNUMBER('Data deuffenyl polyclorinedig'!K25)=TRUE, IF('Data deuffenyl polyclorinedig'!K25&lt;'Data deuffenyl polyclorinedig'!K$38, "ERROR", 'Data deuffenyl polyclorinedig'!K25), IF('Data deuffenyl polyclorinedig'!K25="&lt;LOD",'Data deuffenyl polyclorinedig'!K$38, "ERROR")))</f>
        <v/>
      </c>
      <c r="M26" s="141" t="str">
        <f>IF('Data deuffenyl polyclorinedig'!L25="","",IF(ISNUMBER('Data deuffenyl polyclorinedig'!L25)=TRUE, IF('Data deuffenyl polyclorinedig'!L25&lt;'Data deuffenyl polyclorinedig'!L$38, "ERROR", 'Data deuffenyl polyclorinedig'!L25), IF('Data deuffenyl polyclorinedig'!L25="&lt;LOD",'Data deuffenyl polyclorinedig'!L$38, "ERROR")))</f>
        <v/>
      </c>
      <c r="N26" s="141" t="str">
        <f>IF('Data deuffenyl polyclorinedig'!M25="","",IF(ISNUMBER('Data deuffenyl polyclorinedig'!M25)=TRUE, IF('Data deuffenyl polyclorinedig'!M25&lt;'Data deuffenyl polyclorinedig'!M$38, "ERROR", 'Data deuffenyl polyclorinedig'!M25), IF('Data deuffenyl polyclorinedig'!M25="&lt;LOD",'Data deuffenyl polyclorinedig'!M$38, "ERROR")))</f>
        <v/>
      </c>
      <c r="O26" s="141" t="str">
        <f>IF('Data deuffenyl polyclorinedig'!N25="","",IF(ISNUMBER('Data deuffenyl polyclorinedig'!N25)=TRUE, IF('Data deuffenyl polyclorinedig'!N25&lt;'Data deuffenyl polyclorinedig'!N$38, "ERROR", 'Data deuffenyl polyclorinedig'!N25), IF('Data deuffenyl polyclorinedig'!N25="&lt;LOD",'Data deuffenyl polyclorinedig'!N$38, "ERROR")))</f>
        <v/>
      </c>
      <c r="P26" s="141" t="str">
        <f>IF('Data deuffenyl polyclorinedig'!O25="","",IF(ISNUMBER('Data deuffenyl polyclorinedig'!O25)=TRUE, IF('Data deuffenyl polyclorinedig'!O25&lt;'Data deuffenyl polyclorinedig'!O$38, "ERROR", 'Data deuffenyl polyclorinedig'!O25), IF('Data deuffenyl polyclorinedig'!O25="&lt;LOD",'Data deuffenyl polyclorinedig'!O$38, "ERROR")))</f>
        <v/>
      </c>
      <c r="Q26" s="141" t="str">
        <f>IF('Data deuffenyl polyclorinedig'!P25="","",IF(ISNUMBER('Data deuffenyl polyclorinedig'!P25)=TRUE, IF('Data deuffenyl polyclorinedig'!P25&lt;'Data deuffenyl polyclorinedig'!P$38, "ERROR", 'Data deuffenyl polyclorinedig'!P25), IF('Data deuffenyl polyclorinedig'!P25="&lt;LOD",'Data deuffenyl polyclorinedig'!P$38, "ERROR")))</f>
        <v/>
      </c>
      <c r="R26" s="141" t="str">
        <f>IF('Data deuffenyl polyclorinedig'!Q25="","",IF(ISNUMBER('Data deuffenyl polyclorinedig'!Q25)=TRUE, IF('Data deuffenyl polyclorinedig'!Q25&lt;'Data deuffenyl polyclorinedig'!Q$38, "ERROR", 'Data deuffenyl polyclorinedig'!Q25), IF('Data deuffenyl polyclorinedig'!Q25="&lt;LOD",'Data deuffenyl polyclorinedig'!Q$38, "ERROR")))</f>
        <v/>
      </c>
      <c r="S26" s="141" t="str">
        <f>IF('Data deuffenyl polyclorinedig'!R25="","",IF(ISNUMBER('Data deuffenyl polyclorinedig'!R25)=TRUE, IF('Data deuffenyl polyclorinedig'!R25&lt;'Data deuffenyl polyclorinedig'!R$38, "ERROR", 'Data deuffenyl polyclorinedig'!R25), IF('Data deuffenyl polyclorinedig'!R25="&lt;LOD",'Data deuffenyl polyclorinedig'!R$38, "ERROR")))</f>
        <v/>
      </c>
      <c r="T26" s="141" t="str">
        <f>IF('Data deuffenyl polyclorinedig'!S25="","",IF(ISNUMBER('Data deuffenyl polyclorinedig'!S25)=TRUE, IF('Data deuffenyl polyclorinedig'!S25&lt;'Data deuffenyl polyclorinedig'!S$38, "ERROR", 'Data deuffenyl polyclorinedig'!S25), IF('Data deuffenyl polyclorinedig'!S25="&lt;LOD",'Data deuffenyl polyclorinedig'!S$38, "ERROR")))</f>
        <v/>
      </c>
      <c r="U26" s="141" t="str">
        <f>IF('Data deuffenyl polyclorinedig'!T25="","",IF(ISNUMBER('Data deuffenyl polyclorinedig'!T25)=TRUE, IF('Data deuffenyl polyclorinedig'!T25&lt;'Data deuffenyl polyclorinedig'!T$38, "ERROR", 'Data deuffenyl polyclorinedig'!T25), IF('Data deuffenyl polyclorinedig'!T25="&lt;LOD",'Data deuffenyl polyclorinedig'!T$38, "ERROR")))</f>
        <v/>
      </c>
      <c r="V26" s="141" t="str">
        <f>IF('Data deuffenyl polyclorinedig'!U25="","",IF(ISNUMBER('Data deuffenyl polyclorinedig'!U25)=TRUE, IF('Data deuffenyl polyclorinedig'!U25&lt;'Data deuffenyl polyclorinedig'!U$38, "ERROR", 'Data deuffenyl polyclorinedig'!U25), IF('Data deuffenyl polyclorinedig'!U25="&lt;LOD",'Data deuffenyl polyclorinedig'!U$38, "ERROR")))</f>
        <v/>
      </c>
      <c r="W26" s="141" t="str">
        <f>IF('Data deuffenyl polyclorinedig'!V25="","",IF(ISNUMBER('Data deuffenyl polyclorinedig'!V25)=TRUE, IF('Data deuffenyl polyclorinedig'!V25&lt;'Data deuffenyl polyclorinedig'!V$38, "ERROR", 'Data deuffenyl polyclorinedig'!V25), IF('Data deuffenyl polyclorinedig'!V25="&lt;LOD",'Data deuffenyl polyclorinedig'!V$38, "ERROR")))</f>
        <v/>
      </c>
      <c r="X26" s="141" t="str">
        <f>IF('Data deuffenyl polyclorinedig'!W25="","",IF(ISNUMBER('Data deuffenyl polyclorinedig'!W25)=TRUE, IF('Data deuffenyl polyclorinedig'!W25&lt;'Data deuffenyl polyclorinedig'!W$38, "ERROR", 'Data deuffenyl polyclorinedig'!W25), IF('Data deuffenyl polyclorinedig'!W25="&lt;LOD",'Data deuffenyl polyclorinedig'!W$38, "ERROR")))</f>
        <v/>
      </c>
      <c r="Y26" s="24" t="str">
        <f>IF('Data deuffenyl polyclorinedig'!X25="","",IF(ISNUMBER('Data deuffenyl polyclorinedig'!X25)=TRUE, IF('Data deuffenyl polyclorinedig'!X25&lt;'Data deuffenyl polyclorinedig'!X$38, "ERROR", 'Data deuffenyl polyclorinedig'!X25), IF('Data deuffenyl polyclorinedig'!X25="&lt;LOD",'Data deuffenyl polyclorinedig'!X$38, "ERROR")))</f>
        <v/>
      </c>
      <c r="Z26" s="24" t="str">
        <f>IF('Data deuffenyl polyclorinedig'!Y25="","",IF(ISNUMBER('Data deuffenyl polyclorinedig'!Y25)=TRUE, IF('Data deuffenyl polyclorinedig'!Y25&lt;'Data deuffenyl polyclorinedig'!Y$38, "ERROR", 'Data deuffenyl polyclorinedig'!Y25), IF('Data deuffenyl polyclorinedig'!Y25="&lt;LOD",'Data deuffenyl polyclorinedig'!Y$38, "ERROR")))</f>
        <v/>
      </c>
      <c r="AA26" s="24" t="str">
        <f>IF('Data deuffenyl polyclorinedig'!Z25="","",IF(ISNUMBER('Data deuffenyl polyclorinedig'!Z25)=TRUE, IF('Data deuffenyl polyclorinedig'!Z25&lt;'Data deuffenyl polyclorinedig'!Z$38, "ERROR", 'Data deuffenyl polyclorinedig'!Z25), IF('Data deuffenyl polyclorinedig'!Z25="&lt;LOD",'Data deuffenyl polyclorinedig'!Z$38, "ERROR")))</f>
        <v/>
      </c>
      <c r="AB26" s="24" t="str">
        <f>IF('Data deuffenyl polyclorinedig'!AA25="","",IF(ISNUMBER('Data deuffenyl polyclorinedig'!AA25)=TRUE, IF('Data deuffenyl polyclorinedig'!AA25&lt;'Data deuffenyl polyclorinedig'!AA$38, "ERROR", 'Data deuffenyl polyclorinedig'!AA25), IF('Data deuffenyl polyclorinedig'!AA25="&lt;LOD",'Data deuffenyl polyclorinedig'!AA$38, "ERROR")))</f>
        <v/>
      </c>
      <c r="AC26" s="24" t="str">
        <f>IF('Data deuffenyl polyclorinedig'!AB25="","",IF(ISNUMBER('Data deuffenyl polyclorinedig'!AB25)=TRUE, IF('Data deuffenyl polyclorinedig'!AB25&lt;'Data deuffenyl polyclorinedig'!AB$38, "ERROR", 'Data deuffenyl polyclorinedig'!AB25), IF('Data deuffenyl polyclorinedig'!AB25="&lt;LOD",'Data deuffenyl polyclorinedig'!AB$38, "ERROR")))</f>
        <v/>
      </c>
      <c r="AD26" s="24" t="str">
        <f>IF('Data deuffenyl polyclorinedig'!AC25="","",IF(ISNUMBER('Data deuffenyl polyclorinedig'!AC25)=TRUE, IF('Data deuffenyl polyclorinedig'!AC25&lt;'Data deuffenyl polyclorinedig'!AC$38, "ERROR", 'Data deuffenyl polyclorinedig'!AC25), IF('Data deuffenyl polyclorinedig'!AC25="&lt;LOD",'Data deuffenyl polyclorinedig'!AC$38, "ERROR")))</f>
        <v/>
      </c>
      <c r="AE26" s="24" t="str">
        <f>IF('Data deuffenyl polyclorinedig'!AD25="","",IF(ISNUMBER('Data deuffenyl polyclorinedig'!AD25)=TRUE, IF('Data deuffenyl polyclorinedig'!AD25&lt;'Data deuffenyl polyclorinedig'!AD$38, "ERROR", 'Data deuffenyl polyclorinedig'!AD25), IF('Data deuffenyl polyclorinedig'!AD25="&lt;LOD",'Data deuffenyl polyclorinedig'!AD$38, "ERROR")))</f>
        <v/>
      </c>
      <c r="AF26" s="24" t="str">
        <f>IF('Data deuffenyl polyclorinedig'!AE25="","",IF(ISNUMBER('Data deuffenyl polyclorinedig'!AE25)=TRUE, IF('Data deuffenyl polyclorinedig'!AE25&lt;'Data deuffenyl polyclorinedig'!AE$38, "ERROR", 'Data deuffenyl polyclorinedig'!AE25), IF('Data deuffenyl polyclorinedig'!AE25="&lt;LOD",'Data deuffenyl polyclorinedig'!AE$38, "ERROR")))</f>
        <v/>
      </c>
      <c r="AG26" s="24" t="str">
        <f>IF('Data deuffenyl polyclorinedig'!AF25="","",IF(ISNUMBER('Data deuffenyl polyclorinedig'!AF25)=TRUE, IF('Data deuffenyl polyclorinedig'!AF25&lt;'Data deuffenyl polyclorinedig'!AF$38, "ERROR", 'Data deuffenyl polyclorinedig'!AF25), IF('Data deuffenyl polyclorinedig'!AF25="&lt;LOD",'Data deuffenyl polyclorinedig'!AF$38, "ERROR")))</f>
        <v/>
      </c>
      <c r="AH26" s="24" t="str">
        <f>IF('Data deuffenyl polyclorinedig'!AG25="","",IF(ISNUMBER('Data deuffenyl polyclorinedig'!AG25)=TRUE, IF('Data deuffenyl polyclorinedig'!AG25&lt;'Data deuffenyl polyclorinedig'!AG$38, "ERROR", 'Data deuffenyl polyclorinedig'!AG25), IF('Data deuffenyl polyclorinedig'!AG25="&lt;LOD",'Data deuffenyl polyclorinedig'!AG$38, "ERROR")))</f>
        <v/>
      </c>
      <c r="AI26" s="24" t="str">
        <f>IF('Data deuffenyl polyclorinedig'!AH25="","",IF(ISNUMBER('Data deuffenyl polyclorinedig'!AH25)=TRUE, IF('Data deuffenyl polyclorinedig'!AH25&lt;'Data deuffenyl polyclorinedig'!AH$38, "ERROR", 'Data deuffenyl polyclorinedig'!AH25), IF('Data deuffenyl polyclorinedig'!AH25="&lt;LOD",'Data deuffenyl polyclorinedig'!AH$38, "ERROR")))</f>
        <v/>
      </c>
      <c r="AJ26" s="37" t="str">
        <f>IF('Data deuffenyl polyclorinedig'!AI25="","",IF(ISNUMBER('Data deuffenyl polyclorinedig'!AI25)=TRUE, IF('Data deuffenyl polyclorinedig'!AI25&lt;'Data deuffenyl polyclorinedig'!AI$38, "ERROR", 'Data deuffenyl polyclorinedig'!AI25), IF('Data deuffenyl polyclorinedig'!AI25="&lt;LOD",'Data deuffenyl polyclorinedig'!AI$38, "ERROR")))</f>
        <v/>
      </c>
      <c r="AK26" s="41" t="str">
        <f t="shared" si="0"/>
        <v/>
      </c>
      <c r="AL26" s="226" t="str">
        <f t="shared" si="1"/>
        <v/>
      </c>
      <c r="AM26" s="400"/>
    </row>
    <row r="27" spans="7:39" ht="20.149999999999999" customHeight="1" x14ac:dyDescent="0.35">
      <c r="G27" s="396"/>
      <c r="H27" s="23" t="str">
        <f>IF('Data deuffenyl polyclorinedig'!H26="","",'Data deuffenyl polyclorinedig'!H26)</f>
        <v/>
      </c>
      <c r="I27" s="24" t="str">
        <f>IF('Data deuffenyl polyclorinedig'!I26="","",'Data deuffenyl polyclorinedig'!I26)</f>
        <v/>
      </c>
      <c r="J27" s="204" t="str">
        <f>IFERROR(IF(K27="","",(IF(VLOOKUP(K27,'Gwybodaeth Ymgeiswyr'!$K$8:$L$37,2,0)="y","y",""))),"Manual entry required")</f>
        <v/>
      </c>
      <c r="K27" s="37" t="str">
        <f>IF('Data deuffenyl polyclorinedig'!J26="","",'Data deuffenyl polyclorinedig'!J26)</f>
        <v/>
      </c>
      <c r="L27" s="23" t="str">
        <f>IF('Data deuffenyl polyclorinedig'!K26="","",IF(ISNUMBER('Data deuffenyl polyclorinedig'!K26)=TRUE, IF('Data deuffenyl polyclorinedig'!K26&lt;'Data deuffenyl polyclorinedig'!K$38, "ERROR", 'Data deuffenyl polyclorinedig'!K26), IF('Data deuffenyl polyclorinedig'!K26="&lt;LOD",'Data deuffenyl polyclorinedig'!K$38, "ERROR")))</f>
        <v/>
      </c>
      <c r="M27" s="141" t="str">
        <f>IF('Data deuffenyl polyclorinedig'!L26="","",IF(ISNUMBER('Data deuffenyl polyclorinedig'!L26)=TRUE, IF('Data deuffenyl polyclorinedig'!L26&lt;'Data deuffenyl polyclorinedig'!L$38, "ERROR", 'Data deuffenyl polyclorinedig'!L26), IF('Data deuffenyl polyclorinedig'!L26="&lt;LOD",'Data deuffenyl polyclorinedig'!L$38, "ERROR")))</f>
        <v/>
      </c>
      <c r="N27" s="141" t="str">
        <f>IF('Data deuffenyl polyclorinedig'!M26="","",IF(ISNUMBER('Data deuffenyl polyclorinedig'!M26)=TRUE, IF('Data deuffenyl polyclorinedig'!M26&lt;'Data deuffenyl polyclorinedig'!M$38, "ERROR", 'Data deuffenyl polyclorinedig'!M26), IF('Data deuffenyl polyclorinedig'!M26="&lt;LOD",'Data deuffenyl polyclorinedig'!M$38, "ERROR")))</f>
        <v/>
      </c>
      <c r="O27" s="141" t="str">
        <f>IF('Data deuffenyl polyclorinedig'!N26="","",IF(ISNUMBER('Data deuffenyl polyclorinedig'!N26)=TRUE, IF('Data deuffenyl polyclorinedig'!N26&lt;'Data deuffenyl polyclorinedig'!N$38, "ERROR", 'Data deuffenyl polyclorinedig'!N26), IF('Data deuffenyl polyclorinedig'!N26="&lt;LOD",'Data deuffenyl polyclorinedig'!N$38, "ERROR")))</f>
        <v/>
      </c>
      <c r="P27" s="141" t="str">
        <f>IF('Data deuffenyl polyclorinedig'!O26="","",IF(ISNUMBER('Data deuffenyl polyclorinedig'!O26)=TRUE, IF('Data deuffenyl polyclorinedig'!O26&lt;'Data deuffenyl polyclorinedig'!O$38, "ERROR", 'Data deuffenyl polyclorinedig'!O26), IF('Data deuffenyl polyclorinedig'!O26="&lt;LOD",'Data deuffenyl polyclorinedig'!O$38, "ERROR")))</f>
        <v/>
      </c>
      <c r="Q27" s="141" t="str">
        <f>IF('Data deuffenyl polyclorinedig'!P26="","",IF(ISNUMBER('Data deuffenyl polyclorinedig'!P26)=TRUE, IF('Data deuffenyl polyclorinedig'!P26&lt;'Data deuffenyl polyclorinedig'!P$38, "ERROR", 'Data deuffenyl polyclorinedig'!P26), IF('Data deuffenyl polyclorinedig'!P26="&lt;LOD",'Data deuffenyl polyclorinedig'!P$38, "ERROR")))</f>
        <v/>
      </c>
      <c r="R27" s="141" t="str">
        <f>IF('Data deuffenyl polyclorinedig'!Q26="","",IF(ISNUMBER('Data deuffenyl polyclorinedig'!Q26)=TRUE, IF('Data deuffenyl polyclorinedig'!Q26&lt;'Data deuffenyl polyclorinedig'!Q$38, "ERROR", 'Data deuffenyl polyclorinedig'!Q26), IF('Data deuffenyl polyclorinedig'!Q26="&lt;LOD",'Data deuffenyl polyclorinedig'!Q$38, "ERROR")))</f>
        <v/>
      </c>
      <c r="S27" s="141" t="str">
        <f>IF('Data deuffenyl polyclorinedig'!R26="","",IF(ISNUMBER('Data deuffenyl polyclorinedig'!R26)=TRUE, IF('Data deuffenyl polyclorinedig'!R26&lt;'Data deuffenyl polyclorinedig'!R$38, "ERROR", 'Data deuffenyl polyclorinedig'!R26), IF('Data deuffenyl polyclorinedig'!R26="&lt;LOD",'Data deuffenyl polyclorinedig'!R$38, "ERROR")))</f>
        <v/>
      </c>
      <c r="T27" s="141" t="str">
        <f>IF('Data deuffenyl polyclorinedig'!S26="","",IF(ISNUMBER('Data deuffenyl polyclorinedig'!S26)=TRUE, IF('Data deuffenyl polyclorinedig'!S26&lt;'Data deuffenyl polyclorinedig'!S$38, "ERROR", 'Data deuffenyl polyclorinedig'!S26), IF('Data deuffenyl polyclorinedig'!S26="&lt;LOD",'Data deuffenyl polyclorinedig'!S$38, "ERROR")))</f>
        <v/>
      </c>
      <c r="U27" s="141" t="str">
        <f>IF('Data deuffenyl polyclorinedig'!T26="","",IF(ISNUMBER('Data deuffenyl polyclorinedig'!T26)=TRUE, IF('Data deuffenyl polyclorinedig'!T26&lt;'Data deuffenyl polyclorinedig'!T$38, "ERROR", 'Data deuffenyl polyclorinedig'!T26), IF('Data deuffenyl polyclorinedig'!T26="&lt;LOD",'Data deuffenyl polyclorinedig'!T$38, "ERROR")))</f>
        <v/>
      </c>
      <c r="V27" s="141" t="str">
        <f>IF('Data deuffenyl polyclorinedig'!U26="","",IF(ISNUMBER('Data deuffenyl polyclorinedig'!U26)=TRUE, IF('Data deuffenyl polyclorinedig'!U26&lt;'Data deuffenyl polyclorinedig'!U$38, "ERROR", 'Data deuffenyl polyclorinedig'!U26), IF('Data deuffenyl polyclorinedig'!U26="&lt;LOD",'Data deuffenyl polyclorinedig'!U$38, "ERROR")))</f>
        <v/>
      </c>
      <c r="W27" s="141" t="str">
        <f>IF('Data deuffenyl polyclorinedig'!V26="","",IF(ISNUMBER('Data deuffenyl polyclorinedig'!V26)=TRUE, IF('Data deuffenyl polyclorinedig'!V26&lt;'Data deuffenyl polyclorinedig'!V$38, "ERROR", 'Data deuffenyl polyclorinedig'!V26), IF('Data deuffenyl polyclorinedig'!V26="&lt;LOD",'Data deuffenyl polyclorinedig'!V$38, "ERROR")))</f>
        <v/>
      </c>
      <c r="X27" s="141" t="str">
        <f>IF('Data deuffenyl polyclorinedig'!W26="","",IF(ISNUMBER('Data deuffenyl polyclorinedig'!W26)=TRUE, IF('Data deuffenyl polyclorinedig'!W26&lt;'Data deuffenyl polyclorinedig'!W$38, "ERROR", 'Data deuffenyl polyclorinedig'!W26), IF('Data deuffenyl polyclorinedig'!W26="&lt;LOD",'Data deuffenyl polyclorinedig'!W$38, "ERROR")))</f>
        <v/>
      </c>
      <c r="Y27" s="24" t="str">
        <f>IF('Data deuffenyl polyclorinedig'!X26="","",IF(ISNUMBER('Data deuffenyl polyclorinedig'!X26)=TRUE, IF('Data deuffenyl polyclorinedig'!X26&lt;'Data deuffenyl polyclorinedig'!X$38, "ERROR", 'Data deuffenyl polyclorinedig'!X26), IF('Data deuffenyl polyclorinedig'!X26="&lt;LOD",'Data deuffenyl polyclorinedig'!X$38, "ERROR")))</f>
        <v/>
      </c>
      <c r="Z27" s="24" t="str">
        <f>IF('Data deuffenyl polyclorinedig'!Y26="","",IF(ISNUMBER('Data deuffenyl polyclorinedig'!Y26)=TRUE, IF('Data deuffenyl polyclorinedig'!Y26&lt;'Data deuffenyl polyclorinedig'!Y$38, "ERROR", 'Data deuffenyl polyclorinedig'!Y26), IF('Data deuffenyl polyclorinedig'!Y26="&lt;LOD",'Data deuffenyl polyclorinedig'!Y$38, "ERROR")))</f>
        <v/>
      </c>
      <c r="AA27" s="24" t="str">
        <f>IF('Data deuffenyl polyclorinedig'!Z26="","",IF(ISNUMBER('Data deuffenyl polyclorinedig'!Z26)=TRUE, IF('Data deuffenyl polyclorinedig'!Z26&lt;'Data deuffenyl polyclorinedig'!Z$38, "ERROR", 'Data deuffenyl polyclorinedig'!Z26), IF('Data deuffenyl polyclorinedig'!Z26="&lt;LOD",'Data deuffenyl polyclorinedig'!Z$38, "ERROR")))</f>
        <v/>
      </c>
      <c r="AB27" s="24" t="str">
        <f>IF('Data deuffenyl polyclorinedig'!AA26="","",IF(ISNUMBER('Data deuffenyl polyclorinedig'!AA26)=TRUE, IF('Data deuffenyl polyclorinedig'!AA26&lt;'Data deuffenyl polyclorinedig'!AA$38, "ERROR", 'Data deuffenyl polyclorinedig'!AA26), IF('Data deuffenyl polyclorinedig'!AA26="&lt;LOD",'Data deuffenyl polyclorinedig'!AA$38, "ERROR")))</f>
        <v/>
      </c>
      <c r="AC27" s="24" t="str">
        <f>IF('Data deuffenyl polyclorinedig'!AB26="","",IF(ISNUMBER('Data deuffenyl polyclorinedig'!AB26)=TRUE, IF('Data deuffenyl polyclorinedig'!AB26&lt;'Data deuffenyl polyclorinedig'!AB$38, "ERROR", 'Data deuffenyl polyclorinedig'!AB26), IF('Data deuffenyl polyclorinedig'!AB26="&lt;LOD",'Data deuffenyl polyclorinedig'!AB$38, "ERROR")))</f>
        <v/>
      </c>
      <c r="AD27" s="24" t="str">
        <f>IF('Data deuffenyl polyclorinedig'!AC26="","",IF(ISNUMBER('Data deuffenyl polyclorinedig'!AC26)=TRUE, IF('Data deuffenyl polyclorinedig'!AC26&lt;'Data deuffenyl polyclorinedig'!AC$38, "ERROR", 'Data deuffenyl polyclorinedig'!AC26), IF('Data deuffenyl polyclorinedig'!AC26="&lt;LOD",'Data deuffenyl polyclorinedig'!AC$38, "ERROR")))</f>
        <v/>
      </c>
      <c r="AE27" s="24" t="str">
        <f>IF('Data deuffenyl polyclorinedig'!AD26="","",IF(ISNUMBER('Data deuffenyl polyclorinedig'!AD26)=TRUE, IF('Data deuffenyl polyclorinedig'!AD26&lt;'Data deuffenyl polyclorinedig'!AD$38, "ERROR", 'Data deuffenyl polyclorinedig'!AD26), IF('Data deuffenyl polyclorinedig'!AD26="&lt;LOD",'Data deuffenyl polyclorinedig'!AD$38, "ERROR")))</f>
        <v/>
      </c>
      <c r="AF27" s="24" t="str">
        <f>IF('Data deuffenyl polyclorinedig'!AE26="","",IF(ISNUMBER('Data deuffenyl polyclorinedig'!AE26)=TRUE, IF('Data deuffenyl polyclorinedig'!AE26&lt;'Data deuffenyl polyclorinedig'!AE$38, "ERROR", 'Data deuffenyl polyclorinedig'!AE26), IF('Data deuffenyl polyclorinedig'!AE26="&lt;LOD",'Data deuffenyl polyclorinedig'!AE$38, "ERROR")))</f>
        <v/>
      </c>
      <c r="AG27" s="24" t="str">
        <f>IF('Data deuffenyl polyclorinedig'!AF26="","",IF(ISNUMBER('Data deuffenyl polyclorinedig'!AF26)=TRUE, IF('Data deuffenyl polyclorinedig'!AF26&lt;'Data deuffenyl polyclorinedig'!AF$38, "ERROR", 'Data deuffenyl polyclorinedig'!AF26), IF('Data deuffenyl polyclorinedig'!AF26="&lt;LOD",'Data deuffenyl polyclorinedig'!AF$38, "ERROR")))</f>
        <v/>
      </c>
      <c r="AH27" s="24" t="str">
        <f>IF('Data deuffenyl polyclorinedig'!AG26="","",IF(ISNUMBER('Data deuffenyl polyclorinedig'!AG26)=TRUE, IF('Data deuffenyl polyclorinedig'!AG26&lt;'Data deuffenyl polyclorinedig'!AG$38, "ERROR", 'Data deuffenyl polyclorinedig'!AG26), IF('Data deuffenyl polyclorinedig'!AG26="&lt;LOD",'Data deuffenyl polyclorinedig'!AG$38, "ERROR")))</f>
        <v/>
      </c>
      <c r="AI27" s="24" t="str">
        <f>IF('Data deuffenyl polyclorinedig'!AH26="","",IF(ISNUMBER('Data deuffenyl polyclorinedig'!AH26)=TRUE, IF('Data deuffenyl polyclorinedig'!AH26&lt;'Data deuffenyl polyclorinedig'!AH$38, "ERROR", 'Data deuffenyl polyclorinedig'!AH26), IF('Data deuffenyl polyclorinedig'!AH26="&lt;LOD",'Data deuffenyl polyclorinedig'!AH$38, "ERROR")))</f>
        <v/>
      </c>
      <c r="AJ27" s="37" t="str">
        <f>IF('Data deuffenyl polyclorinedig'!AI26="","",IF(ISNUMBER('Data deuffenyl polyclorinedig'!AI26)=TRUE, IF('Data deuffenyl polyclorinedig'!AI26&lt;'Data deuffenyl polyclorinedig'!AI$38, "ERROR", 'Data deuffenyl polyclorinedig'!AI26), IF('Data deuffenyl polyclorinedig'!AI26="&lt;LOD",'Data deuffenyl polyclorinedig'!AI$38, "ERROR")))</f>
        <v/>
      </c>
      <c r="AK27" s="41" t="str">
        <f t="shared" si="0"/>
        <v/>
      </c>
      <c r="AL27" s="226" t="str">
        <f t="shared" si="1"/>
        <v/>
      </c>
      <c r="AM27" s="400"/>
    </row>
    <row r="28" spans="7:39" ht="20.149999999999999" customHeight="1" x14ac:dyDescent="0.35">
      <c r="G28" s="396"/>
      <c r="H28" s="23" t="str">
        <f>IF('Data deuffenyl polyclorinedig'!H27="","",'Data deuffenyl polyclorinedig'!H27)</f>
        <v/>
      </c>
      <c r="I28" s="24" t="str">
        <f>IF('Data deuffenyl polyclorinedig'!I27="","",'Data deuffenyl polyclorinedig'!I27)</f>
        <v/>
      </c>
      <c r="J28" s="204" t="str">
        <f>IFERROR(IF(K28="","",(IF(VLOOKUP(K28,'Gwybodaeth Ymgeiswyr'!$K$8:$L$37,2,0)="y","y",""))),"Manual entry required")</f>
        <v/>
      </c>
      <c r="K28" s="37" t="str">
        <f>IF('Data deuffenyl polyclorinedig'!J27="","",'Data deuffenyl polyclorinedig'!J27)</f>
        <v/>
      </c>
      <c r="L28" s="23" t="str">
        <f>IF('Data deuffenyl polyclorinedig'!K27="","",IF(ISNUMBER('Data deuffenyl polyclorinedig'!K27)=TRUE, IF('Data deuffenyl polyclorinedig'!K27&lt;'Data deuffenyl polyclorinedig'!K$38, "ERROR", 'Data deuffenyl polyclorinedig'!K27), IF('Data deuffenyl polyclorinedig'!K27="&lt;LOD",'Data deuffenyl polyclorinedig'!K$38, "ERROR")))</f>
        <v/>
      </c>
      <c r="M28" s="141" t="str">
        <f>IF('Data deuffenyl polyclorinedig'!L27="","",IF(ISNUMBER('Data deuffenyl polyclorinedig'!L27)=TRUE, IF('Data deuffenyl polyclorinedig'!L27&lt;'Data deuffenyl polyclorinedig'!L$38, "ERROR", 'Data deuffenyl polyclorinedig'!L27), IF('Data deuffenyl polyclorinedig'!L27="&lt;LOD",'Data deuffenyl polyclorinedig'!L$38, "ERROR")))</f>
        <v/>
      </c>
      <c r="N28" s="141" t="str">
        <f>IF('Data deuffenyl polyclorinedig'!M27="","",IF(ISNUMBER('Data deuffenyl polyclorinedig'!M27)=TRUE, IF('Data deuffenyl polyclorinedig'!M27&lt;'Data deuffenyl polyclorinedig'!M$38, "ERROR", 'Data deuffenyl polyclorinedig'!M27), IF('Data deuffenyl polyclorinedig'!M27="&lt;LOD",'Data deuffenyl polyclorinedig'!M$38, "ERROR")))</f>
        <v/>
      </c>
      <c r="O28" s="141" t="str">
        <f>IF('Data deuffenyl polyclorinedig'!N27="","",IF(ISNUMBER('Data deuffenyl polyclorinedig'!N27)=TRUE, IF('Data deuffenyl polyclorinedig'!N27&lt;'Data deuffenyl polyclorinedig'!N$38, "ERROR", 'Data deuffenyl polyclorinedig'!N27), IF('Data deuffenyl polyclorinedig'!N27="&lt;LOD",'Data deuffenyl polyclorinedig'!N$38, "ERROR")))</f>
        <v/>
      </c>
      <c r="P28" s="141" t="str">
        <f>IF('Data deuffenyl polyclorinedig'!O27="","",IF(ISNUMBER('Data deuffenyl polyclorinedig'!O27)=TRUE, IF('Data deuffenyl polyclorinedig'!O27&lt;'Data deuffenyl polyclorinedig'!O$38, "ERROR", 'Data deuffenyl polyclorinedig'!O27), IF('Data deuffenyl polyclorinedig'!O27="&lt;LOD",'Data deuffenyl polyclorinedig'!O$38, "ERROR")))</f>
        <v/>
      </c>
      <c r="Q28" s="141" t="str">
        <f>IF('Data deuffenyl polyclorinedig'!P27="","",IF(ISNUMBER('Data deuffenyl polyclorinedig'!P27)=TRUE, IF('Data deuffenyl polyclorinedig'!P27&lt;'Data deuffenyl polyclorinedig'!P$38, "ERROR", 'Data deuffenyl polyclorinedig'!P27), IF('Data deuffenyl polyclorinedig'!P27="&lt;LOD",'Data deuffenyl polyclorinedig'!P$38, "ERROR")))</f>
        <v/>
      </c>
      <c r="R28" s="141" t="str">
        <f>IF('Data deuffenyl polyclorinedig'!Q27="","",IF(ISNUMBER('Data deuffenyl polyclorinedig'!Q27)=TRUE, IF('Data deuffenyl polyclorinedig'!Q27&lt;'Data deuffenyl polyclorinedig'!Q$38, "ERROR", 'Data deuffenyl polyclorinedig'!Q27), IF('Data deuffenyl polyclorinedig'!Q27="&lt;LOD",'Data deuffenyl polyclorinedig'!Q$38, "ERROR")))</f>
        <v/>
      </c>
      <c r="S28" s="141" t="str">
        <f>IF('Data deuffenyl polyclorinedig'!R27="","",IF(ISNUMBER('Data deuffenyl polyclorinedig'!R27)=TRUE, IF('Data deuffenyl polyclorinedig'!R27&lt;'Data deuffenyl polyclorinedig'!R$38, "ERROR", 'Data deuffenyl polyclorinedig'!R27), IF('Data deuffenyl polyclorinedig'!R27="&lt;LOD",'Data deuffenyl polyclorinedig'!R$38, "ERROR")))</f>
        <v/>
      </c>
      <c r="T28" s="141" t="str">
        <f>IF('Data deuffenyl polyclorinedig'!S27="","",IF(ISNUMBER('Data deuffenyl polyclorinedig'!S27)=TRUE, IF('Data deuffenyl polyclorinedig'!S27&lt;'Data deuffenyl polyclorinedig'!S$38, "ERROR", 'Data deuffenyl polyclorinedig'!S27), IF('Data deuffenyl polyclorinedig'!S27="&lt;LOD",'Data deuffenyl polyclorinedig'!S$38, "ERROR")))</f>
        <v/>
      </c>
      <c r="U28" s="141" t="str">
        <f>IF('Data deuffenyl polyclorinedig'!T27="","",IF(ISNUMBER('Data deuffenyl polyclorinedig'!T27)=TRUE, IF('Data deuffenyl polyclorinedig'!T27&lt;'Data deuffenyl polyclorinedig'!T$38, "ERROR", 'Data deuffenyl polyclorinedig'!T27), IF('Data deuffenyl polyclorinedig'!T27="&lt;LOD",'Data deuffenyl polyclorinedig'!T$38, "ERROR")))</f>
        <v/>
      </c>
      <c r="V28" s="141" t="str">
        <f>IF('Data deuffenyl polyclorinedig'!U27="","",IF(ISNUMBER('Data deuffenyl polyclorinedig'!U27)=TRUE, IF('Data deuffenyl polyclorinedig'!U27&lt;'Data deuffenyl polyclorinedig'!U$38, "ERROR", 'Data deuffenyl polyclorinedig'!U27), IF('Data deuffenyl polyclorinedig'!U27="&lt;LOD",'Data deuffenyl polyclorinedig'!U$38, "ERROR")))</f>
        <v/>
      </c>
      <c r="W28" s="141" t="str">
        <f>IF('Data deuffenyl polyclorinedig'!V27="","",IF(ISNUMBER('Data deuffenyl polyclorinedig'!V27)=TRUE, IF('Data deuffenyl polyclorinedig'!V27&lt;'Data deuffenyl polyclorinedig'!V$38, "ERROR", 'Data deuffenyl polyclorinedig'!V27), IF('Data deuffenyl polyclorinedig'!V27="&lt;LOD",'Data deuffenyl polyclorinedig'!V$38, "ERROR")))</f>
        <v/>
      </c>
      <c r="X28" s="141" t="str">
        <f>IF('Data deuffenyl polyclorinedig'!W27="","",IF(ISNUMBER('Data deuffenyl polyclorinedig'!W27)=TRUE, IF('Data deuffenyl polyclorinedig'!W27&lt;'Data deuffenyl polyclorinedig'!W$38, "ERROR", 'Data deuffenyl polyclorinedig'!W27), IF('Data deuffenyl polyclorinedig'!W27="&lt;LOD",'Data deuffenyl polyclorinedig'!W$38, "ERROR")))</f>
        <v/>
      </c>
      <c r="Y28" s="24" t="str">
        <f>IF('Data deuffenyl polyclorinedig'!X27="","",IF(ISNUMBER('Data deuffenyl polyclorinedig'!X27)=TRUE, IF('Data deuffenyl polyclorinedig'!X27&lt;'Data deuffenyl polyclorinedig'!X$38, "ERROR", 'Data deuffenyl polyclorinedig'!X27), IF('Data deuffenyl polyclorinedig'!X27="&lt;LOD",'Data deuffenyl polyclorinedig'!X$38, "ERROR")))</f>
        <v/>
      </c>
      <c r="Z28" s="24" t="str">
        <f>IF('Data deuffenyl polyclorinedig'!Y27="","",IF(ISNUMBER('Data deuffenyl polyclorinedig'!Y27)=TRUE, IF('Data deuffenyl polyclorinedig'!Y27&lt;'Data deuffenyl polyclorinedig'!Y$38, "ERROR", 'Data deuffenyl polyclorinedig'!Y27), IF('Data deuffenyl polyclorinedig'!Y27="&lt;LOD",'Data deuffenyl polyclorinedig'!Y$38, "ERROR")))</f>
        <v/>
      </c>
      <c r="AA28" s="24" t="str">
        <f>IF('Data deuffenyl polyclorinedig'!Z27="","",IF(ISNUMBER('Data deuffenyl polyclorinedig'!Z27)=TRUE, IF('Data deuffenyl polyclorinedig'!Z27&lt;'Data deuffenyl polyclorinedig'!Z$38, "ERROR", 'Data deuffenyl polyclorinedig'!Z27), IF('Data deuffenyl polyclorinedig'!Z27="&lt;LOD",'Data deuffenyl polyclorinedig'!Z$38, "ERROR")))</f>
        <v/>
      </c>
      <c r="AB28" s="24" t="str">
        <f>IF('Data deuffenyl polyclorinedig'!AA27="","",IF(ISNUMBER('Data deuffenyl polyclorinedig'!AA27)=TRUE, IF('Data deuffenyl polyclorinedig'!AA27&lt;'Data deuffenyl polyclorinedig'!AA$38, "ERROR", 'Data deuffenyl polyclorinedig'!AA27), IF('Data deuffenyl polyclorinedig'!AA27="&lt;LOD",'Data deuffenyl polyclorinedig'!AA$38, "ERROR")))</f>
        <v/>
      </c>
      <c r="AC28" s="24" t="str">
        <f>IF('Data deuffenyl polyclorinedig'!AB27="","",IF(ISNUMBER('Data deuffenyl polyclorinedig'!AB27)=TRUE, IF('Data deuffenyl polyclorinedig'!AB27&lt;'Data deuffenyl polyclorinedig'!AB$38, "ERROR", 'Data deuffenyl polyclorinedig'!AB27), IF('Data deuffenyl polyclorinedig'!AB27="&lt;LOD",'Data deuffenyl polyclorinedig'!AB$38, "ERROR")))</f>
        <v/>
      </c>
      <c r="AD28" s="24" t="str">
        <f>IF('Data deuffenyl polyclorinedig'!AC27="","",IF(ISNUMBER('Data deuffenyl polyclorinedig'!AC27)=TRUE, IF('Data deuffenyl polyclorinedig'!AC27&lt;'Data deuffenyl polyclorinedig'!AC$38, "ERROR", 'Data deuffenyl polyclorinedig'!AC27), IF('Data deuffenyl polyclorinedig'!AC27="&lt;LOD",'Data deuffenyl polyclorinedig'!AC$38, "ERROR")))</f>
        <v/>
      </c>
      <c r="AE28" s="24" t="str">
        <f>IF('Data deuffenyl polyclorinedig'!AD27="","",IF(ISNUMBER('Data deuffenyl polyclorinedig'!AD27)=TRUE, IF('Data deuffenyl polyclorinedig'!AD27&lt;'Data deuffenyl polyclorinedig'!AD$38, "ERROR", 'Data deuffenyl polyclorinedig'!AD27), IF('Data deuffenyl polyclorinedig'!AD27="&lt;LOD",'Data deuffenyl polyclorinedig'!AD$38, "ERROR")))</f>
        <v/>
      </c>
      <c r="AF28" s="24" t="str">
        <f>IF('Data deuffenyl polyclorinedig'!AE27="","",IF(ISNUMBER('Data deuffenyl polyclorinedig'!AE27)=TRUE, IF('Data deuffenyl polyclorinedig'!AE27&lt;'Data deuffenyl polyclorinedig'!AE$38, "ERROR", 'Data deuffenyl polyclorinedig'!AE27), IF('Data deuffenyl polyclorinedig'!AE27="&lt;LOD",'Data deuffenyl polyclorinedig'!AE$38, "ERROR")))</f>
        <v/>
      </c>
      <c r="AG28" s="24" t="str">
        <f>IF('Data deuffenyl polyclorinedig'!AF27="","",IF(ISNUMBER('Data deuffenyl polyclorinedig'!AF27)=TRUE, IF('Data deuffenyl polyclorinedig'!AF27&lt;'Data deuffenyl polyclorinedig'!AF$38, "ERROR", 'Data deuffenyl polyclorinedig'!AF27), IF('Data deuffenyl polyclorinedig'!AF27="&lt;LOD",'Data deuffenyl polyclorinedig'!AF$38, "ERROR")))</f>
        <v/>
      </c>
      <c r="AH28" s="24" t="str">
        <f>IF('Data deuffenyl polyclorinedig'!AG27="","",IF(ISNUMBER('Data deuffenyl polyclorinedig'!AG27)=TRUE, IF('Data deuffenyl polyclorinedig'!AG27&lt;'Data deuffenyl polyclorinedig'!AG$38, "ERROR", 'Data deuffenyl polyclorinedig'!AG27), IF('Data deuffenyl polyclorinedig'!AG27="&lt;LOD",'Data deuffenyl polyclorinedig'!AG$38, "ERROR")))</f>
        <v/>
      </c>
      <c r="AI28" s="24" t="str">
        <f>IF('Data deuffenyl polyclorinedig'!AH27="","",IF(ISNUMBER('Data deuffenyl polyclorinedig'!AH27)=TRUE, IF('Data deuffenyl polyclorinedig'!AH27&lt;'Data deuffenyl polyclorinedig'!AH$38, "ERROR", 'Data deuffenyl polyclorinedig'!AH27), IF('Data deuffenyl polyclorinedig'!AH27="&lt;LOD",'Data deuffenyl polyclorinedig'!AH$38, "ERROR")))</f>
        <v/>
      </c>
      <c r="AJ28" s="37" t="str">
        <f>IF('Data deuffenyl polyclorinedig'!AI27="","",IF(ISNUMBER('Data deuffenyl polyclorinedig'!AI27)=TRUE, IF('Data deuffenyl polyclorinedig'!AI27&lt;'Data deuffenyl polyclorinedig'!AI$38, "ERROR", 'Data deuffenyl polyclorinedig'!AI27), IF('Data deuffenyl polyclorinedig'!AI27="&lt;LOD",'Data deuffenyl polyclorinedig'!AI$38, "ERROR")))</f>
        <v/>
      </c>
      <c r="AK28" s="41" t="str">
        <f t="shared" si="0"/>
        <v/>
      </c>
      <c r="AL28" s="226" t="str">
        <f t="shared" si="1"/>
        <v/>
      </c>
      <c r="AM28" s="400"/>
    </row>
    <row r="29" spans="7:39" ht="20.149999999999999" customHeight="1" x14ac:dyDescent="0.35">
      <c r="G29" s="396"/>
      <c r="H29" s="23" t="str">
        <f>IF('Data deuffenyl polyclorinedig'!H28="","",'Data deuffenyl polyclorinedig'!H28)</f>
        <v/>
      </c>
      <c r="I29" s="24" t="str">
        <f>IF('Data deuffenyl polyclorinedig'!I28="","",'Data deuffenyl polyclorinedig'!I28)</f>
        <v/>
      </c>
      <c r="J29" s="204" t="str">
        <f>IFERROR(IF(K29="","",(IF(VLOOKUP(K29,'Gwybodaeth Ymgeiswyr'!$K$8:$L$37,2,0)="y","y",""))),"Manual entry required")</f>
        <v/>
      </c>
      <c r="K29" s="37" t="str">
        <f>IF('Data deuffenyl polyclorinedig'!J28="","",'Data deuffenyl polyclorinedig'!J28)</f>
        <v/>
      </c>
      <c r="L29" s="23" t="str">
        <f>IF('Data deuffenyl polyclorinedig'!K28="","",IF(ISNUMBER('Data deuffenyl polyclorinedig'!K28)=TRUE, IF('Data deuffenyl polyclorinedig'!K28&lt;'Data deuffenyl polyclorinedig'!K$38, "ERROR", 'Data deuffenyl polyclorinedig'!K28), IF('Data deuffenyl polyclorinedig'!K28="&lt;LOD",'Data deuffenyl polyclorinedig'!K$38, "ERROR")))</f>
        <v/>
      </c>
      <c r="M29" s="141" t="str">
        <f>IF('Data deuffenyl polyclorinedig'!L28="","",IF(ISNUMBER('Data deuffenyl polyclorinedig'!L28)=TRUE, IF('Data deuffenyl polyclorinedig'!L28&lt;'Data deuffenyl polyclorinedig'!L$38, "ERROR", 'Data deuffenyl polyclorinedig'!L28), IF('Data deuffenyl polyclorinedig'!L28="&lt;LOD",'Data deuffenyl polyclorinedig'!L$38, "ERROR")))</f>
        <v/>
      </c>
      <c r="N29" s="141" t="str">
        <f>IF('Data deuffenyl polyclorinedig'!M28="","",IF(ISNUMBER('Data deuffenyl polyclorinedig'!M28)=TRUE, IF('Data deuffenyl polyclorinedig'!M28&lt;'Data deuffenyl polyclorinedig'!M$38, "ERROR", 'Data deuffenyl polyclorinedig'!M28), IF('Data deuffenyl polyclorinedig'!M28="&lt;LOD",'Data deuffenyl polyclorinedig'!M$38, "ERROR")))</f>
        <v/>
      </c>
      <c r="O29" s="141" t="str">
        <f>IF('Data deuffenyl polyclorinedig'!N28="","",IF(ISNUMBER('Data deuffenyl polyclorinedig'!N28)=TRUE, IF('Data deuffenyl polyclorinedig'!N28&lt;'Data deuffenyl polyclorinedig'!N$38, "ERROR", 'Data deuffenyl polyclorinedig'!N28), IF('Data deuffenyl polyclorinedig'!N28="&lt;LOD",'Data deuffenyl polyclorinedig'!N$38, "ERROR")))</f>
        <v/>
      </c>
      <c r="P29" s="141" t="str">
        <f>IF('Data deuffenyl polyclorinedig'!O28="","",IF(ISNUMBER('Data deuffenyl polyclorinedig'!O28)=TRUE, IF('Data deuffenyl polyclorinedig'!O28&lt;'Data deuffenyl polyclorinedig'!O$38, "ERROR", 'Data deuffenyl polyclorinedig'!O28), IF('Data deuffenyl polyclorinedig'!O28="&lt;LOD",'Data deuffenyl polyclorinedig'!O$38, "ERROR")))</f>
        <v/>
      </c>
      <c r="Q29" s="141" t="str">
        <f>IF('Data deuffenyl polyclorinedig'!P28="","",IF(ISNUMBER('Data deuffenyl polyclorinedig'!P28)=TRUE, IF('Data deuffenyl polyclorinedig'!P28&lt;'Data deuffenyl polyclorinedig'!P$38, "ERROR", 'Data deuffenyl polyclorinedig'!P28), IF('Data deuffenyl polyclorinedig'!P28="&lt;LOD",'Data deuffenyl polyclorinedig'!P$38, "ERROR")))</f>
        <v/>
      </c>
      <c r="R29" s="141" t="str">
        <f>IF('Data deuffenyl polyclorinedig'!Q28="","",IF(ISNUMBER('Data deuffenyl polyclorinedig'!Q28)=TRUE, IF('Data deuffenyl polyclorinedig'!Q28&lt;'Data deuffenyl polyclorinedig'!Q$38, "ERROR", 'Data deuffenyl polyclorinedig'!Q28), IF('Data deuffenyl polyclorinedig'!Q28="&lt;LOD",'Data deuffenyl polyclorinedig'!Q$38, "ERROR")))</f>
        <v/>
      </c>
      <c r="S29" s="141" t="str">
        <f>IF('Data deuffenyl polyclorinedig'!R28="","",IF(ISNUMBER('Data deuffenyl polyclorinedig'!R28)=TRUE, IF('Data deuffenyl polyclorinedig'!R28&lt;'Data deuffenyl polyclorinedig'!R$38, "ERROR", 'Data deuffenyl polyclorinedig'!R28), IF('Data deuffenyl polyclorinedig'!R28="&lt;LOD",'Data deuffenyl polyclorinedig'!R$38, "ERROR")))</f>
        <v/>
      </c>
      <c r="T29" s="141" t="str">
        <f>IF('Data deuffenyl polyclorinedig'!S28="","",IF(ISNUMBER('Data deuffenyl polyclorinedig'!S28)=TRUE, IF('Data deuffenyl polyclorinedig'!S28&lt;'Data deuffenyl polyclorinedig'!S$38, "ERROR", 'Data deuffenyl polyclorinedig'!S28), IF('Data deuffenyl polyclorinedig'!S28="&lt;LOD",'Data deuffenyl polyclorinedig'!S$38, "ERROR")))</f>
        <v/>
      </c>
      <c r="U29" s="141" t="str">
        <f>IF('Data deuffenyl polyclorinedig'!T28="","",IF(ISNUMBER('Data deuffenyl polyclorinedig'!T28)=TRUE, IF('Data deuffenyl polyclorinedig'!T28&lt;'Data deuffenyl polyclorinedig'!T$38, "ERROR", 'Data deuffenyl polyclorinedig'!T28), IF('Data deuffenyl polyclorinedig'!T28="&lt;LOD",'Data deuffenyl polyclorinedig'!T$38, "ERROR")))</f>
        <v/>
      </c>
      <c r="V29" s="141" t="str">
        <f>IF('Data deuffenyl polyclorinedig'!U28="","",IF(ISNUMBER('Data deuffenyl polyclorinedig'!U28)=TRUE, IF('Data deuffenyl polyclorinedig'!U28&lt;'Data deuffenyl polyclorinedig'!U$38, "ERROR", 'Data deuffenyl polyclorinedig'!U28), IF('Data deuffenyl polyclorinedig'!U28="&lt;LOD",'Data deuffenyl polyclorinedig'!U$38, "ERROR")))</f>
        <v/>
      </c>
      <c r="W29" s="141" t="str">
        <f>IF('Data deuffenyl polyclorinedig'!V28="","",IF(ISNUMBER('Data deuffenyl polyclorinedig'!V28)=TRUE, IF('Data deuffenyl polyclorinedig'!V28&lt;'Data deuffenyl polyclorinedig'!V$38, "ERROR", 'Data deuffenyl polyclorinedig'!V28), IF('Data deuffenyl polyclorinedig'!V28="&lt;LOD",'Data deuffenyl polyclorinedig'!V$38, "ERROR")))</f>
        <v/>
      </c>
      <c r="X29" s="141" t="str">
        <f>IF('Data deuffenyl polyclorinedig'!W28="","",IF(ISNUMBER('Data deuffenyl polyclorinedig'!W28)=TRUE, IF('Data deuffenyl polyclorinedig'!W28&lt;'Data deuffenyl polyclorinedig'!W$38, "ERROR", 'Data deuffenyl polyclorinedig'!W28), IF('Data deuffenyl polyclorinedig'!W28="&lt;LOD",'Data deuffenyl polyclorinedig'!W$38, "ERROR")))</f>
        <v/>
      </c>
      <c r="Y29" s="24" t="str">
        <f>IF('Data deuffenyl polyclorinedig'!X28="","",IF(ISNUMBER('Data deuffenyl polyclorinedig'!X28)=TRUE, IF('Data deuffenyl polyclorinedig'!X28&lt;'Data deuffenyl polyclorinedig'!X$38, "ERROR", 'Data deuffenyl polyclorinedig'!X28), IF('Data deuffenyl polyclorinedig'!X28="&lt;LOD",'Data deuffenyl polyclorinedig'!X$38, "ERROR")))</f>
        <v/>
      </c>
      <c r="Z29" s="24" t="str">
        <f>IF('Data deuffenyl polyclorinedig'!Y28="","",IF(ISNUMBER('Data deuffenyl polyclorinedig'!Y28)=TRUE, IF('Data deuffenyl polyclorinedig'!Y28&lt;'Data deuffenyl polyclorinedig'!Y$38, "ERROR", 'Data deuffenyl polyclorinedig'!Y28), IF('Data deuffenyl polyclorinedig'!Y28="&lt;LOD",'Data deuffenyl polyclorinedig'!Y$38, "ERROR")))</f>
        <v/>
      </c>
      <c r="AA29" s="24" t="str">
        <f>IF('Data deuffenyl polyclorinedig'!Z28="","",IF(ISNUMBER('Data deuffenyl polyclorinedig'!Z28)=TRUE, IF('Data deuffenyl polyclorinedig'!Z28&lt;'Data deuffenyl polyclorinedig'!Z$38, "ERROR", 'Data deuffenyl polyclorinedig'!Z28), IF('Data deuffenyl polyclorinedig'!Z28="&lt;LOD",'Data deuffenyl polyclorinedig'!Z$38, "ERROR")))</f>
        <v/>
      </c>
      <c r="AB29" s="24" t="str">
        <f>IF('Data deuffenyl polyclorinedig'!AA28="","",IF(ISNUMBER('Data deuffenyl polyclorinedig'!AA28)=TRUE, IF('Data deuffenyl polyclorinedig'!AA28&lt;'Data deuffenyl polyclorinedig'!AA$38, "ERROR", 'Data deuffenyl polyclorinedig'!AA28), IF('Data deuffenyl polyclorinedig'!AA28="&lt;LOD",'Data deuffenyl polyclorinedig'!AA$38, "ERROR")))</f>
        <v/>
      </c>
      <c r="AC29" s="24" t="str">
        <f>IF('Data deuffenyl polyclorinedig'!AB28="","",IF(ISNUMBER('Data deuffenyl polyclorinedig'!AB28)=TRUE, IF('Data deuffenyl polyclorinedig'!AB28&lt;'Data deuffenyl polyclorinedig'!AB$38, "ERROR", 'Data deuffenyl polyclorinedig'!AB28), IF('Data deuffenyl polyclorinedig'!AB28="&lt;LOD",'Data deuffenyl polyclorinedig'!AB$38, "ERROR")))</f>
        <v/>
      </c>
      <c r="AD29" s="24" t="str">
        <f>IF('Data deuffenyl polyclorinedig'!AC28="","",IF(ISNUMBER('Data deuffenyl polyclorinedig'!AC28)=TRUE, IF('Data deuffenyl polyclorinedig'!AC28&lt;'Data deuffenyl polyclorinedig'!AC$38, "ERROR", 'Data deuffenyl polyclorinedig'!AC28), IF('Data deuffenyl polyclorinedig'!AC28="&lt;LOD",'Data deuffenyl polyclorinedig'!AC$38, "ERROR")))</f>
        <v/>
      </c>
      <c r="AE29" s="24" t="str">
        <f>IF('Data deuffenyl polyclorinedig'!AD28="","",IF(ISNUMBER('Data deuffenyl polyclorinedig'!AD28)=TRUE, IF('Data deuffenyl polyclorinedig'!AD28&lt;'Data deuffenyl polyclorinedig'!AD$38, "ERROR", 'Data deuffenyl polyclorinedig'!AD28), IF('Data deuffenyl polyclorinedig'!AD28="&lt;LOD",'Data deuffenyl polyclorinedig'!AD$38, "ERROR")))</f>
        <v/>
      </c>
      <c r="AF29" s="24" t="str">
        <f>IF('Data deuffenyl polyclorinedig'!AE28="","",IF(ISNUMBER('Data deuffenyl polyclorinedig'!AE28)=TRUE, IF('Data deuffenyl polyclorinedig'!AE28&lt;'Data deuffenyl polyclorinedig'!AE$38, "ERROR", 'Data deuffenyl polyclorinedig'!AE28), IF('Data deuffenyl polyclorinedig'!AE28="&lt;LOD",'Data deuffenyl polyclorinedig'!AE$38, "ERROR")))</f>
        <v/>
      </c>
      <c r="AG29" s="24" t="str">
        <f>IF('Data deuffenyl polyclorinedig'!AF28="","",IF(ISNUMBER('Data deuffenyl polyclorinedig'!AF28)=TRUE, IF('Data deuffenyl polyclorinedig'!AF28&lt;'Data deuffenyl polyclorinedig'!AF$38, "ERROR", 'Data deuffenyl polyclorinedig'!AF28), IF('Data deuffenyl polyclorinedig'!AF28="&lt;LOD",'Data deuffenyl polyclorinedig'!AF$38, "ERROR")))</f>
        <v/>
      </c>
      <c r="AH29" s="24" t="str">
        <f>IF('Data deuffenyl polyclorinedig'!AG28="","",IF(ISNUMBER('Data deuffenyl polyclorinedig'!AG28)=TRUE, IF('Data deuffenyl polyclorinedig'!AG28&lt;'Data deuffenyl polyclorinedig'!AG$38, "ERROR", 'Data deuffenyl polyclorinedig'!AG28), IF('Data deuffenyl polyclorinedig'!AG28="&lt;LOD",'Data deuffenyl polyclorinedig'!AG$38, "ERROR")))</f>
        <v/>
      </c>
      <c r="AI29" s="24" t="str">
        <f>IF('Data deuffenyl polyclorinedig'!AH28="","",IF(ISNUMBER('Data deuffenyl polyclorinedig'!AH28)=TRUE, IF('Data deuffenyl polyclorinedig'!AH28&lt;'Data deuffenyl polyclorinedig'!AH$38, "ERROR", 'Data deuffenyl polyclorinedig'!AH28), IF('Data deuffenyl polyclorinedig'!AH28="&lt;LOD",'Data deuffenyl polyclorinedig'!AH$38, "ERROR")))</f>
        <v/>
      </c>
      <c r="AJ29" s="37" t="str">
        <f>IF('Data deuffenyl polyclorinedig'!AI28="","",IF(ISNUMBER('Data deuffenyl polyclorinedig'!AI28)=TRUE, IF('Data deuffenyl polyclorinedig'!AI28&lt;'Data deuffenyl polyclorinedig'!AI$38, "ERROR", 'Data deuffenyl polyclorinedig'!AI28), IF('Data deuffenyl polyclorinedig'!AI28="&lt;LOD",'Data deuffenyl polyclorinedig'!AI$38, "ERROR")))</f>
        <v/>
      </c>
      <c r="AK29" s="41" t="str">
        <f t="shared" si="0"/>
        <v/>
      </c>
      <c r="AL29" s="226" t="str">
        <f t="shared" si="1"/>
        <v/>
      </c>
      <c r="AM29" s="400"/>
    </row>
    <row r="30" spans="7:39" ht="20.149999999999999" customHeight="1" x14ac:dyDescent="0.35">
      <c r="G30" s="396"/>
      <c r="H30" s="23" t="str">
        <f>IF('Data deuffenyl polyclorinedig'!H29="","",'Data deuffenyl polyclorinedig'!H29)</f>
        <v/>
      </c>
      <c r="I30" s="24" t="str">
        <f>IF('Data deuffenyl polyclorinedig'!I29="","",'Data deuffenyl polyclorinedig'!I29)</f>
        <v/>
      </c>
      <c r="J30" s="204" t="str">
        <f>IFERROR(IF(K30="","",(IF(VLOOKUP(K30,'Gwybodaeth Ymgeiswyr'!$K$8:$L$37,2,0)="y","y",""))),"Manual entry required")</f>
        <v/>
      </c>
      <c r="K30" s="37" t="str">
        <f>IF('Data deuffenyl polyclorinedig'!J29="","",'Data deuffenyl polyclorinedig'!J29)</f>
        <v/>
      </c>
      <c r="L30" s="23" t="str">
        <f>IF('Data deuffenyl polyclorinedig'!K29="","",IF(ISNUMBER('Data deuffenyl polyclorinedig'!K29)=TRUE, IF('Data deuffenyl polyclorinedig'!K29&lt;'Data deuffenyl polyclorinedig'!K$38, "ERROR", 'Data deuffenyl polyclorinedig'!K29), IF('Data deuffenyl polyclorinedig'!K29="&lt;LOD",'Data deuffenyl polyclorinedig'!K$38, "ERROR")))</f>
        <v/>
      </c>
      <c r="M30" s="141" t="str">
        <f>IF('Data deuffenyl polyclorinedig'!L29="","",IF(ISNUMBER('Data deuffenyl polyclorinedig'!L29)=TRUE, IF('Data deuffenyl polyclorinedig'!L29&lt;'Data deuffenyl polyclorinedig'!L$38, "ERROR", 'Data deuffenyl polyclorinedig'!L29), IF('Data deuffenyl polyclorinedig'!L29="&lt;LOD",'Data deuffenyl polyclorinedig'!L$38, "ERROR")))</f>
        <v/>
      </c>
      <c r="N30" s="141" t="str">
        <f>IF('Data deuffenyl polyclorinedig'!M29="","",IF(ISNUMBER('Data deuffenyl polyclorinedig'!M29)=TRUE, IF('Data deuffenyl polyclorinedig'!M29&lt;'Data deuffenyl polyclorinedig'!M$38, "ERROR", 'Data deuffenyl polyclorinedig'!M29), IF('Data deuffenyl polyclorinedig'!M29="&lt;LOD",'Data deuffenyl polyclorinedig'!M$38, "ERROR")))</f>
        <v/>
      </c>
      <c r="O30" s="141" t="str">
        <f>IF('Data deuffenyl polyclorinedig'!N29="","",IF(ISNUMBER('Data deuffenyl polyclorinedig'!N29)=TRUE, IF('Data deuffenyl polyclorinedig'!N29&lt;'Data deuffenyl polyclorinedig'!N$38, "ERROR", 'Data deuffenyl polyclorinedig'!N29), IF('Data deuffenyl polyclorinedig'!N29="&lt;LOD",'Data deuffenyl polyclorinedig'!N$38, "ERROR")))</f>
        <v/>
      </c>
      <c r="P30" s="141" t="str">
        <f>IF('Data deuffenyl polyclorinedig'!O29="","",IF(ISNUMBER('Data deuffenyl polyclorinedig'!O29)=TRUE, IF('Data deuffenyl polyclorinedig'!O29&lt;'Data deuffenyl polyclorinedig'!O$38, "ERROR", 'Data deuffenyl polyclorinedig'!O29), IF('Data deuffenyl polyclorinedig'!O29="&lt;LOD",'Data deuffenyl polyclorinedig'!O$38, "ERROR")))</f>
        <v/>
      </c>
      <c r="Q30" s="141" t="str">
        <f>IF('Data deuffenyl polyclorinedig'!P29="","",IF(ISNUMBER('Data deuffenyl polyclorinedig'!P29)=TRUE, IF('Data deuffenyl polyclorinedig'!P29&lt;'Data deuffenyl polyclorinedig'!P$38, "ERROR", 'Data deuffenyl polyclorinedig'!P29), IF('Data deuffenyl polyclorinedig'!P29="&lt;LOD",'Data deuffenyl polyclorinedig'!P$38, "ERROR")))</f>
        <v/>
      </c>
      <c r="R30" s="141" t="str">
        <f>IF('Data deuffenyl polyclorinedig'!Q29="","",IF(ISNUMBER('Data deuffenyl polyclorinedig'!Q29)=TRUE, IF('Data deuffenyl polyclorinedig'!Q29&lt;'Data deuffenyl polyclorinedig'!Q$38, "ERROR", 'Data deuffenyl polyclorinedig'!Q29), IF('Data deuffenyl polyclorinedig'!Q29="&lt;LOD",'Data deuffenyl polyclorinedig'!Q$38, "ERROR")))</f>
        <v/>
      </c>
      <c r="S30" s="141" t="str">
        <f>IF('Data deuffenyl polyclorinedig'!R29="","",IF(ISNUMBER('Data deuffenyl polyclorinedig'!R29)=TRUE, IF('Data deuffenyl polyclorinedig'!R29&lt;'Data deuffenyl polyclorinedig'!R$38, "ERROR", 'Data deuffenyl polyclorinedig'!R29), IF('Data deuffenyl polyclorinedig'!R29="&lt;LOD",'Data deuffenyl polyclorinedig'!R$38, "ERROR")))</f>
        <v/>
      </c>
      <c r="T30" s="141" t="str">
        <f>IF('Data deuffenyl polyclorinedig'!S29="","",IF(ISNUMBER('Data deuffenyl polyclorinedig'!S29)=TRUE, IF('Data deuffenyl polyclorinedig'!S29&lt;'Data deuffenyl polyclorinedig'!S$38, "ERROR", 'Data deuffenyl polyclorinedig'!S29), IF('Data deuffenyl polyclorinedig'!S29="&lt;LOD",'Data deuffenyl polyclorinedig'!S$38, "ERROR")))</f>
        <v/>
      </c>
      <c r="U30" s="141" t="str">
        <f>IF('Data deuffenyl polyclorinedig'!T29="","",IF(ISNUMBER('Data deuffenyl polyclorinedig'!T29)=TRUE, IF('Data deuffenyl polyclorinedig'!T29&lt;'Data deuffenyl polyclorinedig'!T$38, "ERROR", 'Data deuffenyl polyclorinedig'!T29), IF('Data deuffenyl polyclorinedig'!T29="&lt;LOD",'Data deuffenyl polyclorinedig'!T$38, "ERROR")))</f>
        <v/>
      </c>
      <c r="V30" s="141" t="str">
        <f>IF('Data deuffenyl polyclorinedig'!U29="","",IF(ISNUMBER('Data deuffenyl polyclorinedig'!U29)=TRUE, IF('Data deuffenyl polyclorinedig'!U29&lt;'Data deuffenyl polyclorinedig'!U$38, "ERROR", 'Data deuffenyl polyclorinedig'!U29), IF('Data deuffenyl polyclorinedig'!U29="&lt;LOD",'Data deuffenyl polyclorinedig'!U$38, "ERROR")))</f>
        <v/>
      </c>
      <c r="W30" s="141" t="str">
        <f>IF('Data deuffenyl polyclorinedig'!V29="","",IF(ISNUMBER('Data deuffenyl polyclorinedig'!V29)=TRUE, IF('Data deuffenyl polyclorinedig'!V29&lt;'Data deuffenyl polyclorinedig'!V$38, "ERROR", 'Data deuffenyl polyclorinedig'!V29), IF('Data deuffenyl polyclorinedig'!V29="&lt;LOD",'Data deuffenyl polyclorinedig'!V$38, "ERROR")))</f>
        <v/>
      </c>
      <c r="X30" s="141" t="str">
        <f>IF('Data deuffenyl polyclorinedig'!W29="","",IF(ISNUMBER('Data deuffenyl polyclorinedig'!W29)=TRUE, IF('Data deuffenyl polyclorinedig'!W29&lt;'Data deuffenyl polyclorinedig'!W$38, "ERROR", 'Data deuffenyl polyclorinedig'!W29), IF('Data deuffenyl polyclorinedig'!W29="&lt;LOD",'Data deuffenyl polyclorinedig'!W$38, "ERROR")))</f>
        <v/>
      </c>
      <c r="Y30" s="24" t="str">
        <f>IF('Data deuffenyl polyclorinedig'!X29="","",IF(ISNUMBER('Data deuffenyl polyclorinedig'!X29)=TRUE, IF('Data deuffenyl polyclorinedig'!X29&lt;'Data deuffenyl polyclorinedig'!X$38, "ERROR", 'Data deuffenyl polyclorinedig'!X29), IF('Data deuffenyl polyclorinedig'!X29="&lt;LOD",'Data deuffenyl polyclorinedig'!X$38, "ERROR")))</f>
        <v/>
      </c>
      <c r="Z30" s="24" t="str">
        <f>IF('Data deuffenyl polyclorinedig'!Y29="","",IF(ISNUMBER('Data deuffenyl polyclorinedig'!Y29)=TRUE, IF('Data deuffenyl polyclorinedig'!Y29&lt;'Data deuffenyl polyclorinedig'!Y$38, "ERROR", 'Data deuffenyl polyclorinedig'!Y29), IF('Data deuffenyl polyclorinedig'!Y29="&lt;LOD",'Data deuffenyl polyclorinedig'!Y$38, "ERROR")))</f>
        <v/>
      </c>
      <c r="AA30" s="24" t="str">
        <f>IF('Data deuffenyl polyclorinedig'!Z29="","",IF(ISNUMBER('Data deuffenyl polyclorinedig'!Z29)=TRUE, IF('Data deuffenyl polyclorinedig'!Z29&lt;'Data deuffenyl polyclorinedig'!Z$38, "ERROR", 'Data deuffenyl polyclorinedig'!Z29), IF('Data deuffenyl polyclorinedig'!Z29="&lt;LOD",'Data deuffenyl polyclorinedig'!Z$38, "ERROR")))</f>
        <v/>
      </c>
      <c r="AB30" s="24" t="str">
        <f>IF('Data deuffenyl polyclorinedig'!AA29="","",IF(ISNUMBER('Data deuffenyl polyclorinedig'!AA29)=TRUE, IF('Data deuffenyl polyclorinedig'!AA29&lt;'Data deuffenyl polyclorinedig'!AA$38, "ERROR", 'Data deuffenyl polyclorinedig'!AA29), IF('Data deuffenyl polyclorinedig'!AA29="&lt;LOD",'Data deuffenyl polyclorinedig'!AA$38, "ERROR")))</f>
        <v/>
      </c>
      <c r="AC30" s="24" t="str">
        <f>IF('Data deuffenyl polyclorinedig'!AB29="","",IF(ISNUMBER('Data deuffenyl polyclorinedig'!AB29)=TRUE, IF('Data deuffenyl polyclorinedig'!AB29&lt;'Data deuffenyl polyclorinedig'!AB$38, "ERROR", 'Data deuffenyl polyclorinedig'!AB29), IF('Data deuffenyl polyclorinedig'!AB29="&lt;LOD",'Data deuffenyl polyclorinedig'!AB$38, "ERROR")))</f>
        <v/>
      </c>
      <c r="AD30" s="24" t="str">
        <f>IF('Data deuffenyl polyclorinedig'!AC29="","",IF(ISNUMBER('Data deuffenyl polyclorinedig'!AC29)=TRUE, IF('Data deuffenyl polyclorinedig'!AC29&lt;'Data deuffenyl polyclorinedig'!AC$38, "ERROR", 'Data deuffenyl polyclorinedig'!AC29), IF('Data deuffenyl polyclorinedig'!AC29="&lt;LOD",'Data deuffenyl polyclorinedig'!AC$38, "ERROR")))</f>
        <v/>
      </c>
      <c r="AE30" s="24" t="str">
        <f>IF('Data deuffenyl polyclorinedig'!AD29="","",IF(ISNUMBER('Data deuffenyl polyclorinedig'!AD29)=TRUE, IF('Data deuffenyl polyclorinedig'!AD29&lt;'Data deuffenyl polyclorinedig'!AD$38, "ERROR", 'Data deuffenyl polyclorinedig'!AD29), IF('Data deuffenyl polyclorinedig'!AD29="&lt;LOD",'Data deuffenyl polyclorinedig'!AD$38, "ERROR")))</f>
        <v/>
      </c>
      <c r="AF30" s="24" t="str">
        <f>IF('Data deuffenyl polyclorinedig'!AE29="","",IF(ISNUMBER('Data deuffenyl polyclorinedig'!AE29)=TRUE, IF('Data deuffenyl polyclorinedig'!AE29&lt;'Data deuffenyl polyclorinedig'!AE$38, "ERROR", 'Data deuffenyl polyclorinedig'!AE29), IF('Data deuffenyl polyclorinedig'!AE29="&lt;LOD",'Data deuffenyl polyclorinedig'!AE$38, "ERROR")))</f>
        <v/>
      </c>
      <c r="AG30" s="24" t="str">
        <f>IF('Data deuffenyl polyclorinedig'!AF29="","",IF(ISNUMBER('Data deuffenyl polyclorinedig'!AF29)=TRUE, IF('Data deuffenyl polyclorinedig'!AF29&lt;'Data deuffenyl polyclorinedig'!AF$38, "ERROR", 'Data deuffenyl polyclorinedig'!AF29), IF('Data deuffenyl polyclorinedig'!AF29="&lt;LOD",'Data deuffenyl polyclorinedig'!AF$38, "ERROR")))</f>
        <v/>
      </c>
      <c r="AH30" s="24" t="str">
        <f>IF('Data deuffenyl polyclorinedig'!AG29="","",IF(ISNUMBER('Data deuffenyl polyclorinedig'!AG29)=TRUE, IF('Data deuffenyl polyclorinedig'!AG29&lt;'Data deuffenyl polyclorinedig'!AG$38, "ERROR", 'Data deuffenyl polyclorinedig'!AG29), IF('Data deuffenyl polyclorinedig'!AG29="&lt;LOD",'Data deuffenyl polyclorinedig'!AG$38, "ERROR")))</f>
        <v/>
      </c>
      <c r="AI30" s="24" t="str">
        <f>IF('Data deuffenyl polyclorinedig'!AH29="","",IF(ISNUMBER('Data deuffenyl polyclorinedig'!AH29)=TRUE, IF('Data deuffenyl polyclorinedig'!AH29&lt;'Data deuffenyl polyclorinedig'!AH$38, "ERROR", 'Data deuffenyl polyclorinedig'!AH29), IF('Data deuffenyl polyclorinedig'!AH29="&lt;LOD",'Data deuffenyl polyclorinedig'!AH$38, "ERROR")))</f>
        <v/>
      </c>
      <c r="AJ30" s="37" t="str">
        <f>IF('Data deuffenyl polyclorinedig'!AI29="","",IF(ISNUMBER('Data deuffenyl polyclorinedig'!AI29)=TRUE, IF('Data deuffenyl polyclorinedig'!AI29&lt;'Data deuffenyl polyclorinedig'!AI$38, "ERROR", 'Data deuffenyl polyclorinedig'!AI29), IF('Data deuffenyl polyclorinedig'!AI29="&lt;LOD",'Data deuffenyl polyclorinedig'!AI$38, "ERROR")))</f>
        <v/>
      </c>
      <c r="AK30" s="41" t="str">
        <f t="shared" si="0"/>
        <v/>
      </c>
      <c r="AL30" s="226" t="str">
        <f t="shared" si="1"/>
        <v/>
      </c>
      <c r="AM30" s="400"/>
    </row>
    <row r="31" spans="7:39" ht="20.149999999999999" customHeight="1" x14ac:dyDescent="0.35">
      <c r="G31" s="396"/>
      <c r="H31" s="23" t="str">
        <f>IF('Data deuffenyl polyclorinedig'!H30="","",'Data deuffenyl polyclorinedig'!H30)</f>
        <v/>
      </c>
      <c r="I31" s="24" t="str">
        <f>IF('Data deuffenyl polyclorinedig'!I30="","",'Data deuffenyl polyclorinedig'!I30)</f>
        <v/>
      </c>
      <c r="J31" s="204" t="str">
        <f>IFERROR(IF(K31="","",(IF(VLOOKUP(K31,'Gwybodaeth Ymgeiswyr'!$K$8:$L$37,2,0)="y","y",""))),"Manual entry required")</f>
        <v/>
      </c>
      <c r="K31" s="37" t="str">
        <f>IF('Data deuffenyl polyclorinedig'!J30="","",'Data deuffenyl polyclorinedig'!J30)</f>
        <v/>
      </c>
      <c r="L31" s="23" t="str">
        <f>IF('Data deuffenyl polyclorinedig'!K30="","",IF(ISNUMBER('Data deuffenyl polyclorinedig'!K30)=TRUE, IF('Data deuffenyl polyclorinedig'!K30&lt;'Data deuffenyl polyclorinedig'!K$38, "ERROR", 'Data deuffenyl polyclorinedig'!K30), IF('Data deuffenyl polyclorinedig'!K30="&lt;LOD",'Data deuffenyl polyclorinedig'!K$38, "ERROR")))</f>
        <v/>
      </c>
      <c r="M31" s="141" t="str">
        <f>IF('Data deuffenyl polyclorinedig'!L30="","",IF(ISNUMBER('Data deuffenyl polyclorinedig'!L30)=TRUE, IF('Data deuffenyl polyclorinedig'!L30&lt;'Data deuffenyl polyclorinedig'!L$38, "ERROR", 'Data deuffenyl polyclorinedig'!L30), IF('Data deuffenyl polyclorinedig'!L30="&lt;LOD",'Data deuffenyl polyclorinedig'!L$38, "ERROR")))</f>
        <v/>
      </c>
      <c r="N31" s="141" t="str">
        <f>IF('Data deuffenyl polyclorinedig'!M30="","",IF(ISNUMBER('Data deuffenyl polyclorinedig'!M30)=TRUE, IF('Data deuffenyl polyclorinedig'!M30&lt;'Data deuffenyl polyclorinedig'!M$38, "ERROR", 'Data deuffenyl polyclorinedig'!M30), IF('Data deuffenyl polyclorinedig'!M30="&lt;LOD",'Data deuffenyl polyclorinedig'!M$38, "ERROR")))</f>
        <v/>
      </c>
      <c r="O31" s="141" t="str">
        <f>IF('Data deuffenyl polyclorinedig'!N30="","",IF(ISNUMBER('Data deuffenyl polyclorinedig'!N30)=TRUE, IF('Data deuffenyl polyclorinedig'!N30&lt;'Data deuffenyl polyclorinedig'!N$38, "ERROR", 'Data deuffenyl polyclorinedig'!N30), IF('Data deuffenyl polyclorinedig'!N30="&lt;LOD",'Data deuffenyl polyclorinedig'!N$38, "ERROR")))</f>
        <v/>
      </c>
      <c r="P31" s="141" t="str">
        <f>IF('Data deuffenyl polyclorinedig'!O30="","",IF(ISNUMBER('Data deuffenyl polyclorinedig'!O30)=TRUE, IF('Data deuffenyl polyclorinedig'!O30&lt;'Data deuffenyl polyclorinedig'!O$38, "ERROR", 'Data deuffenyl polyclorinedig'!O30), IF('Data deuffenyl polyclorinedig'!O30="&lt;LOD",'Data deuffenyl polyclorinedig'!O$38, "ERROR")))</f>
        <v/>
      </c>
      <c r="Q31" s="141" t="str">
        <f>IF('Data deuffenyl polyclorinedig'!P30="","",IF(ISNUMBER('Data deuffenyl polyclorinedig'!P30)=TRUE, IF('Data deuffenyl polyclorinedig'!P30&lt;'Data deuffenyl polyclorinedig'!P$38, "ERROR", 'Data deuffenyl polyclorinedig'!P30), IF('Data deuffenyl polyclorinedig'!P30="&lt;LOD",'Data deuffenyl polyclorinedig'!P$38, "ERROR")))</f>
        <v/>
      </c>
      <c r="R31" s="141" t="str">
        <f>IF('Data deuffenyl polyclorinedig'!Q30="","",IF(ISNUMBER('Data deuffenyl polyclorinedig'!Q30)=TRUE, IF('Data deuffenyl polyclorinedig'!Q30&lt;'Data deuffenyl polyclorinedig'!Q$38, "ERROR", 'Data deuffenyl polyclorinedig'!Q30), IF('Data deuffenyl polyclorinedig'!Q30="&lt;LOD",'Data deuffenyl polyclorinedig'!Q$38, "ERROR")))</f>
        <v/>
      </c>
      <c r="S31" s="141" t="str">
        <f>IF('Data deuffenyl polyclorinedig'!R30="","",IF(ISNUMBER('Data deuffenyl polyclorinedig'!R30)=TRUE, IF('Data deuffenyl polyclorinedig'!R30&lt;'Data deuffenyl polyclorinedig'!R$38, "ERROR", 'Data deuffenyl polyclorinedig'!R30), IF('Data deuffenyl polyclorinedig'!R30="&lt;LOD",'Data deuffenyl polyclorinedig'!R$38, "ERROR")))</f>
        <v/>
      </c>
      <c r="T31" s="141" t="str">
        <f>IF('Data deuffenyl polyclorinedig'!S30="","",IF(ISNUMBER('Data deuffenyl polyclorinedig'!S30)=TRUE, IF('Data deuffenyl polyclorinedig'!S30&lt;'Data deuffenyl polyclorinedig'!S$38, "ERROR", 'Data deuffenyl polyclorinedig'!S30), IF('Data deuffenyl polyclorinedig'!S30="&lt;LOD",'Data deuffenyl polyclorinedig'!S$38, "ERROR")))</f>
        <v/>
      </c>
      <c r="U31" s="141" t="str">
        <f>IF('Data deuffenyl polyclorinedig'!T30="","",IF(ISNUMBER('Data deuffenyl polyclorinedig'!T30)=TRUE, IF('Data deuffenyl polyclorinedig'!T30&lt;'Data deuffenyl polyclorinedig'!T$38, "ERROR", 'Data deuffenyl polyclorinedig'!T30), IF('Data deuffenyl polyclorinedig'!T30="&lt;LOD",'Data deuffenyl polyclorinedig'!T$38, "ERROR")))</f>
        <v/>
      </c>
      <c r="V31" s="141" t="str">
        <f>IF('Data deuffenyl polyclorinedig'!U30="","",IF(ISNUMBER('Data deuffenyl polyclorinedig'!U30)=TRUE, IF('Data deuffenyl polyclorinedig'!U30&lt;'Data deuffenyl polyclorinedig'!U$38, "ERROR", 'Data deuffenyl polyclorinedig'!U30), IF('Data deuffenyl polyclorinedig'!U30="&lt;LOD",'Data deuffenyl polyclorinedig'!U$38, "ERROR")))</f>
        <v/>
      </c>
      <c r="W31" s="141" t="str">
        <f>IF('Data deuffenyl polyclorinedig'!V30="","",IF(ISNUMBER('Data deuffenyl polyclorinedig'!V30)=TRUE, IF('Data deuffenyl polyclorinedig'!V30&lt;'Data deuffenyl polyclorinedig'!V$38, "ERROR", 'Data deuffenyl polyclorinedig'!V30), IF('Data deuffenyl polyclorinedig'!V30="&lt;LOD",'Data deuffenyl polyclorinedig'!V$38, "ERROR")))</f>
        <v/>
      </c>
      <c r="X31" s="141" t="str">
        <f>IF('Data deuffenyl polyclorinedig'!W30="","",IF(ISNUMBER('Data deuffenyl polyclorinedig'!W30)=TRUE, IF('Data deuffenyl polyclorinedig'!W30&lt;'Data deuffenyl polyclorinedig'!W$38, "ERROR", 'Data deuffenyl polyclorinedig'!W30), IF('Data deuffenyl polyclorinedig'!W30="&lt;LOD",'Data deuffenyl polyclorinedig'!W$38, "ERROR")))</f>
        <v/>
      </c>
      <c r="Y31" s="24" t="str">
        <f>IF('Data deuffenyl polyclorinedig'!X30="","",IF(ISNUMBER('Data deuffenyl polyclorinedig'!X30)=TRUE, IF('Data deuffenyl polyclorinedig'!X30&lt;'Data deuffenyl polyclorinedig'!X$38, "ERROR", 'Data deuffenyl polyclorinedig'!X30), IF('Data deuffenyl polyclorinedig'!X30="&lt;LOD",'Data deuffenyl polyclorinedig'!X$38, "ERROR")))</f>
        <v/>
      </c>
      <c r="Z31" s="24" t="str">
        <f>IF('Data deuffenyl polyclorinedig'!Y30="","",IF(ISNUMBER('Data deuffenyl polyclorinedig'!Y30)=TRUE, IF('Data deuffenyl polyclorinedig'!Y30&lt;'Data deuffenyl polyclorinedig'!Y$38, "ERROR", 'Data deuffenyl polyclorinedig'!Y30), IF('Data deuffenyl polyclorinedig'!Y30="&lt;LOD",'Data deuffenyl polyclorinedig'!Y$38, "ERROR")))</f>
        <v/>
      </c>
      <c r="AA31" s="24" t="str">
        <f>IF('Data deuffenyl polyclorinedig'!Z30="","",IF(ISNUMBER('Data deuffenyl polyclorinedig'!Z30)=TRUE, IF('Data deuffenyl polyclorinedig'!Z30&lt;'Data deuffenyl polyclorinedig'!Z$38, "ERROR", 'Data deuffenyl polyclorinedig'!Z30), IF('Data deuffenyl polyclorinedig'!Z30="&lt;LOD",'Data deuffenyl polyclorinedig'!Z$38, "ERROR")))</f>
        <v/>
      </c>
      <c r="AB31" s="24" t="str">
        <f>IF('Data deuffenyl polyclorinedig'!AA30="","",IF(ISNUMBER('Data deuffenyl polyclorinedig'!AA30)=TRUE, IF('Data deuffenyl polyclorinedig'!AA30&lt;'Data deuffenyl polyclorinedig'!AA$38, "ERROR", 'Data deuffenyl polyclorinedig'!AA30), IF('Data deuffenyl polyclorinedig'!AA30="&lt;LOD",'Data deuffenyl polyclorinedig'!AA$38, "ERROR")))</f>
        <v/>
      </c>
      <c r="AC31" s="24" t="str">
        <f>IF('Data deuffenyl polyclorinedig'!AB30="","",IF(ISNUMBER('Data deuffenyl polyclorinedig'!AB30)=TRUE, IF('Data deuffenyl polyclorinedig'!AB30&lt;'Data deuffenyl polyclorinedig'!AB$38, "ERROR", 'Data deuffenyl polyclorinedig'!AB30), IF('Data deuffenyl polyclorinedig'!AB30="&lt;LOD",'Data deuffenyl polyclorinedig'!AB$38, "ERROR")))</f>
        <v/>
      </c>
      <c r="AD31" s="24" t="str">
        <f>IF('Data deuffenyl polyclorinedig'!AC30="","",IF(ISNUMBER('Data deuffenyl polyclorinedig'!AC30)=TRUE, IF('Data deuffenyl polyclorinedig'!AC30&lt;'Data deuffenyl polyclorinedig'!AC$38, "ERROR", 'Data deuffenyl polyclorinedig'!AC30), IF('Data deuffenyl polyclorinedig'!AC30="&lt;LOD",'Data deuffenyl polyclorinedig'!AC$38, "ERROR")))</f>
        <v/>
      </c>
      <c r="AE31" s="24" t="str">
        <f>IF('Data deuffenyl polyclorinedig'!AD30="","",IF(ISNUMBER('Data deuffenyl polyclorinedig'!AD30)=TRUE, IF('Data deuffenyl polyclorinedig'!AD30&lt;'Data deuffenyl polyclorinedig'!AD$38, "ERROR", 'Data deuffenyl polyclorinedig'!AD30), IF('Data deuffenyl polyclorinedig'!AD30="&lt;LOD",'Data deuffenyl polyclorinedig'!AD$38, "ERROR")))</f>
        <v/>
      </c>
      <c r="AF31" s="24" t="str">
        <f>IF('Data deuffenyl polyclorinedig'!AE30="","",IF(ISNUMBER('Data deuffenyl polyclorinedig'!AE30)=TRUE, IF('Data deuffenyl polyclorinedig'!AE30&lt;'Data deuffenyl polyclorinedig'!AE$38, "ERROR", 'Data deuffenyl polyclorinedig'!AE30), IF('Data deuffenyl polyclorinedig'!AE30="&lt;LOD",'Data deuffenyl polyclorinedig'!AE$38, "ERROR")))</f>
        <v/>
      </c>
      <c r="AG31" s="24" t="str">
        <f>IF('Data deuffenyl polyclorinedig'!AF30="","",IF(ISNUMBER('Data deuffenyl polyclorinedig'!AF30)=TRUE, IF('Data deuffenyl polyclorinedig'!AF30&lt;'Data deuffenyl polyclorinedig'!AF$38, "ERROR", 'Data deuffenyl polyclorinedig'!AF30), IF('Data deuffenyl polyclorinedig'!AF30="&lt;LOD",'Data deuffenyl polyclorinedig'!AF$38, "ERROR")))</f>
        <v/>
      </c>
      <c r="AH31" s="24" t="str">
        <f>IF('Data deuffenyl polyclorinedig'!AG30="","",IF(ISNUMBER('Data deuffenyl polyclorinedig'!AG30)=TRUE, IF('Data deuffenyl polyclorinedig'!AG30&lt;'Data deuffenyl polyclorinedig'!AG$38, "ERROR", 'Data deuffenyl polyclorinedig'!AG30), IF('Data deuffenyl polyclorinedig'!AG30="&lt;LOD",'Data deuffenyl polyclorinedig'!AG$38, "ERROR")))</f>
        <v/>
      </c>
      <c r="AI31" s="24" t="str">
        <f>IF('Data deuffenyl polyclorinedig'!AH30="","",IF(ISNUMBER('Data deuffenyl polyclorinedig'!AH30)=TRUE, IF('Data deuffenyl polyclorinedig'!AH30&lt;'Data deuffenyl polyclorinedig'!AH$38, "ERROR", 'Data deuffenyl polyclorinedig'!AH30), IF('Data deuffenyl polyclorinedig'!AH30="&lt;LOD",'Data deuffenyl polyclorinedig'!AH$38, "ERROR")))</f>
        <v/>
      </c>
      <c r="AJ31" s="37" t="str">
        <f>IF('Data deuffenyl polyclorinedig'!AI30="","",IF(ISNUMBER('Data deuffenyl polyclorinedig'!AI30)=TRUE, IF('Data deuffenyl polyclorinedig'!AI30&lt;'Data deuffenyl polyclorinedig'!AI$38, "ERROR", 'Data deuffenyl polyclorinedig'!AI30), IF('Data deuffenyl polyclorinedig'!AI30="&lt;LOD",'Data deuffenyl polyclorinedig'!AI$38, "ERROR")))</f>
        <v/>
      </c>
      <c r="AK31" s="41" t="str">
        <f t="shared" ref="AK31:AK38" si="2">IF(COUNT(AI31,AD31,Z31,U31,Q31,O31,L31)&lt;1,"",SUM(AI31,AD31,Z31,U31,Q31,O31,L31))</f>
        <v/>
      </c>
      <c r="AL31" s="226" t="str">
        <f t="shared" ref="AL31:AL38" si="3">IF(COUNT(L31:AJ31)&lt;1,"",(SUM(L31:AJ31)))</f>
        <v/>
      </c>
      <c r="AM31" s="400"/>
    </row>
    <row r="32" spans="7:39" ht="20.149999999999999" customHeight="1" x14ac:dyDescent="0.35">
      <c r="G32" s="396"/>
      <c r="H32" s="23" t="str">
        <f>IF('Data deuffenyl polyclorinedig'!H31="","",'Data deuffenyl polyclorinedig'!H31)</f>
        <v/>
      </c>
      <c r="I32" s="24" t="str">
        <f>IF('Data deuffenyl polyclorinedig'!I31="","",'Data deuffenyl polyclorinedig'!I31)</f>
        <v/>
      </c>
      <c r="J32" s="204" t="str">
        <f>IFERROR(IF(K32="","",(IF(VLOOKUP(K32,'Gwybodaeth Ymgeiswyr'!$K$8:$L$37,2,0)="y","y",""))),"Manual entry required")</f>
        <v/>
      </c>
      <c r="K32" s="37" t="str">
        <f>IF('Data deuffenyl polyclorinedig'!J31="","",'Data deuffenyl polyclorinedig'!J31)</f>
        <v/>
      </c>
      <c r="L32" s="23" t="str">
        <f>IF('Data deuffenyl polyclorinedig'!K31="","",IF(ISNUMBER('Data deuffenyl polyclorinedig'!K31)=TRUE, IF('Data deuffenyl polyclorinedig'!K31&lt;'Data deuffenyl polyclorinedig'!K$38, "ERROR", 'Data deuffenyl polyclorinedig'!K31), IF('Data deuffenyl polyclorinedig'!K31="&lt;LOD",'Data deuffenyl polyclorinedig'!K$38, "ERROR")))</f>
        <v/>
      </c>
      <c r="M32" s="141" t="str">
        <f>IF('Data deuffenyl polyclorinedig'!L31="","",IF(ISNUMBER('Data deuffenyl polyclorinedig'!L31)=TRUE, IF('Data deuffenyl polyclorinedig'!L31&lt;'Data deuffenyl polyclorinedig'!L$38, "ERROR", 'Data deuffenyl polyclorinedig'!L31), IF('Data deuffenyl polyclorinedig'!L31="&lt;LOD",'Data deuffenyl polyclorinedig'!L$38, "ERROR")))</f>
        <v/>
      </c>
      <c r="N32" s="141" t="str">
        <f>IF('Data deuffenyl polyclorinedig'!M31="","",IF(ISNUMBER('Data deuffenyl polyclorinedig'!M31)=TRUE, IF('Data deuffenyl polyclorinedig'!M31&lt;'Data deuffenyl polyclorinedig'!M$38, "ERROR", 'Data deuffenyl polyclorinedig'!M31), IF('Data deuffenyl polyclorinedig'!M31="&lt;LOD",'Data deuffenyl polyclorinedig'!M$38, "ERROR")))</f>
        <v/>
      </c>
      <c r="O32" s="141" t="str">
        <f>IF('Data deuffenyl polyclorinedig'!N31="","",IF(ISNUMBER('Data deuffenyl polyclorinedig'!N31)=TRUE, IF('Data deuffenyl polyclorinedig'!N31&lt;'Data deuffenyl polyclorinedig'!N$38, "ERROR", 'Data deuffenyl polyclorinedig'!N31), IF('Data deuffenyl polyclorinedig'!N31="&lt;LOD",'Data deuffenyl polyclorinedig'!N$38, "ERROR")))</f>
        <v/>
      </c>
      <c r="P32" s="141" t="str">
        <f>IF('Data deuffenyl polyclorinedig'!O31="","",IF(ISNUMBER('Data deuffenyl polyclorinedig'!O31)=TRUE, IF('Data deuffenyl polyclorinedig'!O31&lt;'Data deuffenyl polyclorinedig'!O$38, "ERROR", 'Data deuffenyl polyclorinedig'!O31), IF('Data deuffenyl polyclorinedig'!O31="&lt;LOD",'Data deuffenyl polyclorinedig'!O$38, "ERROR")))</f>
        <v/>
      </c>
      <c r="Q32" s="141" t="str">
        <f>IF('Data deuffenyl polyclorinedig'!P31="","",IF(ISNUMBER('Data deuffenyl polyclorinedig'!P31)=TRUE, IF('Data deuffenyl polyclorinedig'!P31&lt;'Data deuffenyl polyclorinedig'!P$38, "ERROR", 'Data deuffenyl polyclorinedig'!P31), IF('Data deuffenyl polyclorinedig'!P31="&lt;LOD",'Data deuffenyl polyclorinedig'!P$38, "ERROR")))</f>
        <v/>
      </c>
      <c r="R32" s="141" t="str">
        <f>IF('Data deuffenyl polyclorinedig'!Q31="","",IF(ISNUMBER('Data deuffenyl polyclorinedig'!Q31)=TRUE, IF('Data deuffenyl polyclorinedig'!Q31&lt;'Data deuffenyl polyclorinedig'!Q$38, "ERROR", 'Data deuffenyl polyclorinedig'!Q31), IF('Data deuffenyl polyclorinedig'!Q31="&lt;LOD",'Data deuffenyl polyclorinedig'!Q$38, "ERROR")))</f>
        <v/>
      </c>
      <c r="S32" s="141" t="str">
        <f>IF('Data deuffenyl polyclorinedig'!R31="","",IF(ISNUMBER('Data deuffenyl polyclorinedig'!R31)=TRUE, IF('Data deuffenyl polyclorinedig'!R31&lt;'Data deuffenyl polyclorinedig'!R$38, "ERROR", 'Data deuffenyl polyclorinedig'!R31), IF('Data deuffenyl polyclorinedig'!R31="&lt;LOD",'Data deuffenyl polyclorinedig'!R$38, "ERROR")))</f>
        <v/>
      </c>
      <c r="T32" s="141" t="str">
        <f>IF('Data deuffenyl polyclorinedig'!S31="","",IF(ISNUMBER('Data deuffenyl polyclorinedig'!S31)=TRUE, IF('Data deuffenyl polyclorinedig'!S31&lt;'Data deuffenyl polyclorinedig'!S$38, "ERROR", 'Data deuffenyl polyclorinedig'!S31), IF('Data deuffenyl polyclorinedig'!S31="&lt;LOD",'Data deuffenyl polyclorinedig'!S$38, "ERROR")))</f>
        <v/>
      </c>
      <c r="U32" s="141" t="str">
        <f>IF('Data deuffenyl polyclorinedig'!T31="","",IF(ISNUMBER('Data deuffenyl polyclorinedig'!T31)=TRUE, IF('Data deuffenyl polyclorinedig'!T31&lt;'Data deuffenyl polyclorinedig'!T$38, "ERROR", 'Data deuffenyl polyclorinedig'!T31), IF('Data deuffenyl polyclorinedig'!T31="&lt;LOD",'Data deuffenyl polyclorinedig'!T$38, "ERROR")))</f>
        <v/>
      </c>
      <c r="V32" s="141" t="str">
        <f>IF('Data deuffenyl polyclorinedig'!U31="","",IF(ISNUMBER('Data deuffenyl polyclorinedig'!U31)=TRUE, IF('Data deuffenyl polyclorinedig'!U31&lt;'Data deuffenyl polyclorinedig'!U$38, "ERROR", 'Data deuffenyl polyclorinedig'!U31), IF('Data deuffenyl polyclorinedig'!U31="&lt;LOD",'Data deuffenyl polyclorinedig'!U$38, "ERROR")))</f>
        <v/>
      </c>
      <c r="W32" s="141" t="str">
        <f>IF('Data deuffenyl polyclorinedig'!V31="","",IF(ISNUMBER('Data deuffenyl polyclorinedig'!V31)=TRUE, IF('Data deuffenyl polyclorinedig'!V31&lt;'Data deuffenyl polyclorinedig'!V$38, "ERROR", 'Data deuffenyl polyclorinedig'!V31), IF('Data deuffenyl polyclorinedig'!V31="&lt;LOD",'Data deuffenyl polyclorinedig'!V$38, "ERROR")))</f>
        <v/>
      </c>
      <c r="X32" s="141" t="str">
        <f>IF('Data deuffenyl polyclorinedig'!W31="","",IF(ISNUMBER('Data deuffenyl polyclorinedig'!W31)=TRUE, IF('Data deuffenyl polyclorinedig'!W31&lt;'Data deuffenyl polyclorinedig'!W$38, "ERROR", 'Data deuffenyl polyclorinedig'!W31), IF('Data deuffenyl polyclorinedig'!W31="&lt;LOD",'Data deuffenyl polyclorinedig'!W$38, "ERROR")))</f>
        <v/>
      </c>
      <c r="Y32" s="24" t="str">
        <f>IF('Data deuffenyl polyclorinedig'!X31="","",IF(ISNUMBER('Data deuffenyl polyclorinedig'!X31)=TRUE, IF('Data deuffenyl polyclorinedig'!X31&lt;'Data deuffenyl polyclorinedig'!X$38, "ERROR", 'Data deuffenyl polyclorinedig'!X31), IF('Data deuffenyl polyclorinedig'!X31="&lt;LOD",'Data deuffenyl polyclorinedig'!X$38, "ERROR")))</f>
        <v/>
      </c>
      <c r="Z32" s="24" t="str">
        <f>IF('Data deuffenyl polyclorinedig'!Y31="","",IF(ISNUMBER('Data deuffenyl polyclorinedig'!Y31)=TRUE, IF('Data deuffenyl polyclorinedig'!Y31&lt;'Data deuffenyl polyclorinedig'!Y$38, "ERROR", 'Data deuffenyl polyclorinedig'!Y31), IF('Data deuffenyl polyclorinedig'!Y31="&lt;LOD",'Data deuffenyl polyclorinedig'!Y$38, "ERROR")))</f>
        <v/>
      </c>
      <c r="AA32" s="24" t="str">
        <f>IF('Data deuffenyl polyclorinedig'!Z31="","",IF(ISNUMBER('Data deuffenyl polyclorinedig'!Z31)=TRUE, IF('Data deuffenyl polyclorinedig'!Z31&lt;'Data deuffenyl polyclorinedig'!Z$38, "ERROR", 'Data deuffenyl polyclorinedig'!Z31), IF('Data deuffenyl polyclorinedig'!Z31="&lt;LOD",'Data deuffenyl polyclorinedig'!Z$38, "ERROR")))</f>
        <v/>
      </c>
      <c r="AB32" s="24" t="str">
        <f>IF('Data deuffenyl polyclorinedig'!AA31="","",IF(ISNUMBER('Data deuffenyl polyclorinedig'!AA31)=TRUE, IF('Data deuffenyl polyclorinedig'!AA31&lt;'Data deuffenyl polyclorinedig'!AA$38, "ERROR", 'Data deuffenyl polyclorinedig'!AA31), IF('Data deuffenyl polyclorinedig'!AA31="&lt;LOD",'Data deuffenyl polyclorinedig'!AA$38, "ERROR")))</f>
        <v/>
      </c>
      <c r="AC32" s="24" t="str">
        <f>IF('Data deuffenyl polyclorinedig'!AB31="","",IF(ISNUMBER('Data deuffenyl polyclorinedig'!AB31)=TRUE, IF('Data deuffenyl polyclorinedig'!AB31&lt;'Data deuffenyl polyclorinedig'!AB$38, "ERROR", 'Data deuffenyl polyclorinedig'!AB31), IF('Data deuffenyl polyclorinedig'!AB31="&lt;LOD",'Data deuffenyl polyclorinedig'!AB$38, "ERROR")))</f>
        <v/>
      </c>
      <c r="AD32" s="24" t="str">
        <f>IF('Data deuffenyl polyclorinedig'!AC31="","",IF(ISNUMBER('Data deuffenyl polyclorinedig'!AC31)=TRUE, IF('Data deuffenyl polyclorinedig'!AC31&lt;'Data deuffenyl polyclorinedig'!AC$38, "ERROR", 'Data deuffenyl polyclorinedig'!AC31), IF('Data deuffenyl polyclorinedig'!AC31="&lt;LOD",'Data deuffenyl polyclorinedig'!AC$38, "ERROR")))</f>
        <v/>
      </c>
      <c r="AE32" s="24" t="str">
        <f>IF('Data deuffenyl polyclorinedig'!AD31="","",IF(ISNUMBER('Data deuffenyl polyclorinedig'!AD31)=TRUE, IF('Data deuffenyl polyclorinedig'!AD31&lt;'Data deuffenyl polyclorinedig'!AD$38, "ERROR", 'Data deuffenyl polyclorinedig'!AD31), IF('Data deuffenyl polyclorinedig'!AD31="&lt;LOD",'Data deuffenyl polyclorinedig'!AD$38, "ERROR")))</f>
        <v/>
      </c>
      <c r="AF32" s="24" t="str">
        <f>IF('Data deuffenyl polyclorinedig'!AE31="","",IF(ISNUMBER('Data deuffenyl polyclorinedig'!AE31)=TRUE, IF('Data deuffenyl polyclorinedig'!AE31&lt;'Data deuffenyl polyclorinedig'!AE$38, "ERROR", 'Data deuffenyl polyclorinedig'!AE31), IF('Data deuffenyl polyclorinedig'!AE31="&lt;LOD",'Data deuffenyl polyclorinedig'!AE$38, "ERROR")))</f>
        <v/>
      </c>
      <c r="AG32" s="24" t="str">
        <f>IF('Data deuffenyl polyclorinedig'!AF31="","",IF(ISNUMBER('Data deuffenyl polyclorinedig'!AF31)=TRUE, IF('Data deuffenyl polyclorinedig'!AF31&lt;'Data deuffenyl polyclorinedig'!AF$38, "ERROR", 'Data deuffenyl polyclorinedig'!AF31), IF('Data deuffenyl polyclorinedig'!AF31="&lt;LOD",'Data deuffenyl polyclorinedig'!AF$38, "ERROR")))</f>
        <v/>
      </c>
      <c r="AH32" s="24" t="str">
        <f>IF('Data deuffenyl polyclorinedig'!AG31="","",IF(ISNUMBER('Data deuffenyl polyclorinedig'!AG31)=TRUE, IF('Data deuffenyl polyclorinedig'!AG31&lt;'Data deuffenyl polyclorinedig'!AG$38, "ERROR", 'Data deuffenyl polyclorinedig'!AG31), IF('Data deuffenyl polyclorinedig'!AG31="&lt;LOD",'Data deuffenyl polyclorinedig'!AG$38, "ERROR")))</f>
        <v/>
      </c>
      <c r="AI32" s="24" t="str">
        <f>IF('Data deuffenyl polyclorinedig'!AH31="","",IF(ISNUMBER('Data deuffenyl polyclorinedig'!AH31)=TRUE, IF('Data deuffenyl polyclorinedig'!AH31&lt;'Data deuffenyl polyclorinedig'!AH$38, "ERROR", 'Data deuffenyl polyclorinedig'!AH31), IF('Data deuffenyl polyclorinedig'!AH31="&lt;LOD",'Data deuffenyl polyclorinedig'!AH$38, "ERROR")))</f>
        <v/>
      </c>
      <c r="AJ32" s="37" t="str">
        <f>IF('Data deuffenyl polyclorinedig'!AI31="","",IF(ISNUMBER('Data deuffenyl polyclorinedig'!AI31)=TRUE, IF('Data deuffenyl polyclorinedig'!AI31&lt;'Data deuffenyl polyclorinedig'!AI$38, "ERROR", 'Data deuffenyl polyclorinedig'!AI31), IF('Data deuffenyl polyclorinedig'!AI31="&lt;LOD",'Data deuffenyl polyclorinedig'!AI$38, "ERROR")))</f>
        <v/>
      </c>
      <c r="AK32" s="41" t="str">
        <f t="shared" si="2"/>
        <v/>
      </c>
      <c r="AL32" s="226" t="str">
        <f t="shared" si="3"/>
        <v/>
      </c>
      <c r="AM32" s="400"/>
    </row>
    <row r="33" spans="7:39" ht="20.149999999999999" customHeight="1" x14ac:dyDescent="0.35">
      <c r="G33" s="396"/>
      <c r="H33" s="23" t="str">
        <f>IF('Data deuffenyl polyclorinedig'!H32="","",'Data deuffenyl polyclorinedig'!H32)</f>
        <v/>
      </c>
      <c r="I33" s="24" t="str">
        <f>IF('Data deuffenyl polyclorinedig'!I32="","",'Data deuffenyl polyclorinedig'!I32)</f>
        <v/>
      </c>
      <c r="J33" s="204" t="str">
        <f>IFERROR(IF(K33="","",(IF(VLOOKUP(K33,'Gwybodaeth Ymgeiswyr'!$K$8:$L$37,2,0)="y","y",""))),"Manual entry required")</f>
        <v/>
      </c>
      <c r="K33" s="37" t="str">
        <f>IF('Data deuffenyl polyclorinedig'!J32="","",'Data deuffenyl polyclorinedig'!J32)</f>
        <v/>
      </c>
      <c r="L33" s="23" t="str">
        <f>IF('Data deuffenyl polyclorinedig'!K32="","",IF(ISNUMBER('Data deuffenyl polyclorinedig'!K32)=TRUE, IF('Data deuffenyl polyclorinedig'!K32&lt;'Data deuffenyl polyclorinedig'!K$38, "ERROR", 'Data deuffenyl polyclorinedig'!K32), IF('Data deuffenyl polyclorinedig'!K32="&lt;LOD",'Data deuffenyl polyclorinedig'!K$38, "ERROR")))</f>
        <v/>
      </c>
      <c r="M33" s="141" t="str">
        <f>IF('Data deuffenyl polyclorinedig'!L32="","",IF(ISNUMBER('Data deuffenyl polyclorinedig'!L32)=TRUE, IF('Data deuffenyl polyclorinedig'!L32&lt;'Data deuffenyl polyclorinedig'!L$38, "ERROR", 'Data deuffenyl polyclorinedig'!L32), IF('Data deuffenyl polyclorinedig'!L32="&lt;LOD",'Data deuffenyl polyclorinedig'!L$38, "ERROR")))</f>
        <v/>
      </c>
      <c r="N33" s="141" t="str">
        <f>IF('Data deuffenyl polyclorinedig'!M32="","",IF(ISNUMBER('Data deuffenyl polyclorinedig'!M32)=TRUE, IF('Data deuffenyl polyclorinedig'!M32&lt;'Data deuffenyl polyclorinedig'!M$38, "ERROR", 'Data deuffenyl polyclorinedig'!M32), IF('Data deuffenyl polyclorinedig'!M32="&lt;LOD",'Data deuffenyl polyclorinedig'!M$38, "ERROR")))</f>
        <v/>
      </c>
      <c r="O33" s="141" t="str">
        <f>IF('Data deuffenyl polyclorinedig'!N32="","",IF(ISNUMBER('Data deuffenyl polyclorinedig'!N32)=TRUE, IF('Data deuffenyl polyclorinedig'!N32&lt;'Data deuffenyl polyclorinedig'!N$38, "ERROR", 'Data deuffenyl polyclorinedig'!N32), IF('Data deuffenyl polyclorinedig'!N32="&lt;LOD",'Data deuffenyl polyclorinedig'!N$38, "ERROR")))</f>
        <v/>
      </c>
      <c r="P33" s="141" t="str">
        <f>IF('Data deuffenyl polyclorinedig'!O32="","",IF(ISNUMBER('Data deuffenyl polyclorinedig'!O32)=TRUE, IF('Data deuffenyl polyclorinedig'!O32&lt;'Data deuffenyl polyclorinedig'!O$38, "ERROR", 'Data deuffenyl polyclorinedig'!O32), IF('Data deuffenyl polyclorinedig'!O32="&lt;LOD",'Data deuffenyl polyclorinedig'!O$38, "ERROR")))</f>
        <v/>
      </c>
      <c r="Q33" s="141" t="str">
        <f>IF('Data deuffenyl polyclorinedig'!P32="","",IF(ISNUMBER('Data deuffenyl polyclorinedig'!P32)=TRUE, IF('Data deuffenyl polyclorinedig'!P32&lt;'Data deuffenyl polyclorinedig'!P$38, "ERROR", 'Data deuffenyl polyclorinedig'!P32), IF('Data deuffenyl polyclorinedig'!P32="&lt;LOD",'Data deuffenyl polyclorinedig'!P$38, "ERROR")))</f>
        <v/>
      </c>
      <c r="R33" s="141" t="str">
        <f>IF('Data deuffenyl polyclorinedig'!Q32="","",IF(ISNUMBER('Data deuffenyl polyclorinedig'!Q32)=TRUE, IF('Data deuffenyl polyclorinedig'!Q32&lt;'Data deuffenyl polyclorinedig'!Q$38, "ERROR", 'Data deuffenyl polyclorinedig'!Q32), IF('Data deuffenyl polyclorinedig'!Q32="&lt;LOD",'Data deuffenyl polyclorinedig'!Q$38, "ERROR")))</f>
        <v/>
      </c>
      <c r="S33" s="141" t="str">
        <f>IF('Data deuffenyl polyclorinedig'!R32="","",IF(ISNUMBER('Data deuffenyl polyclorinedig'!R32)=TRUE, IF('Data deuffenyl polyclorinedig'!R32&lt;'Data deuffenyl polyclorinedig'!R$38, "ERROR", 'Data deuffenyl polyclorinedig'!R32), IF('Data deuffenyl polyclorinedig'!R32="&lt;LOD",'Data deuffenyl polyclorinedig'!R$38, "ERROR")))</f>
        <v/>
      </c>
      <c r="T33" s="141" t="str">
        <f>IF('Data deuffenyl polyclorinedig'!S32="","",IF(ISNUMBER('Data deuffenyl polyclorinedig'!S32)=TRUE, IF('Data deuffenyl polyclorinedig'!S32&lt;'Data deuffenyl polyclorinedig'!S$38, "ERROR", 'Data deuffenyl polyclorinedig'!S32), IF('Data deuffenyl polyclorinedig'!S32="&lt;LOD",'Data deuffenyl polyclorinedig'!S$38, "ERROR")))</f>
        <v/>
      </c>
      <c r="U33" s="141" t="str">
        <f>IF('Data deuffenyl polyclorinedig'!T32="","",IF(ISNUMBER('Data deuffenyl polyclorinedig'!T32)=TRUE, IF('Data deuffenyl polyclorinedig'!T32&lt;'Data deuffenyl polyclorinedig'!T$38, "ERROR", 'Data deuffenyl polyclorinedig'!T32), IF('Data deuffenyl polyclorinedig'!T32="&lt;LOD",'Data deuffenyl polyclorinedig'!T$38, "ERROR")))</f>
        <v/>
      </c>
      <c r="V33" s="141" t="str">
        <f>IF('Data deuffenyl polyclorinedig'!U32="","",IF(ISNUMBER('Data deuffenyl polyclorinedig'!U32)=TRUE, IF('Data deuffenyl polyclorinedig'!U32&lt;'Data deuffenyl polyclorinedig'!U$38, "ERROR", 'Data deuffenyl polyclorinedig'!U32), IF('Data deuffenyl polyclorinedig'!U32="&lt;LOD",'Data deuffenyl polyclorinedig'!U$38, "ERROR")))</f>
        <v/>
      </c>
      <c r="W33" s="141" t="str">
        <f>IF('Data deuffenyl polyclorinedig'!V32="","",IF(ISNUMBER('Data deuffenyl polyclorinedig'!V32)=TRUE, IF('Data deuffenyl polyclorinedig'!V32&lt;'Data deuffenyl polyclorinedig'!V$38, "ERROR", 'Data deuffenyl polyclorinedig'!V32), IF('Data deuffenyl polyclorinedig'!V32="&lt;LOD",'Data deuffenyl polyclorinedig'!V$38, "ERROR")))</f>
        <v/>
      </c>
      <c r="X33" s="141" t="str">
        <f>IF('Data deuffenyl polyclorinedig'!W32="","",IF(ISNUMBER('Data deuffenyl polyclorinedig'!W32)=TRUE, IF('Data deuffenyl polyclorinedig'!W32&lt;'Data deuffenyl polyclorinedig'!W$38, "ERROR", 'Data deuffenyl polyclorinedig'!W32), IF('Data deuffenyl polyclorinedig'!W32="&lt;LOD",'Data deuffenyl polyclorinedig'!W$38, "ERROR")))</f>
        <v/>
      </c>
      <c r="Y33" s="24" t="str">
        <f>IF('Data deuffenyl polyclorinedig'!X32="","",IF(ISNUMBER('Data deuffenyl polyclorinedig'!X32)=TRUE, IF('Data deuffenyl polyclorinedig'!X32&lt;'Data deuffenyl polyclorinedig'!X$38, "ERROR", 'Data deuffenyl polyclorinedig'!X32), IF('Data deuffenyl polyclorinedig'!X32="&lt;LOD",'Data deuffenyl polyclorinedig'!X$38, "ERROR")))</f>
        <v/>
      </c>
      <c r="Z33" s="24" t="str">
        <f>IF('Data deuffenyl polyclorinedig'!Y32="","",IF(ISNUMBER('Data deuffenyl polyclorinedig'!Y32)=TRUE, IF('Data deuffenyl polyclorinedig'!Y32&lt;'Data deuffenyl polyclorinedig'!Y$38, "ERROR", 'Data deuffenyl polyclorinedig'!Y32), IF('Data deuffenyl polyclorinedig'!Y32="&lt;LOD",'Data deuffenyl polyclorinedig'!Y$38, "ERROR")))</f>
        <v/>
      </c>
      <c r="AA33" s="24" t="str">
        <f>IF('Data deuffenyl polyclorinedig'!Z32="","",IF(ISNUMBER('Data deuffenyl polyclorinedig'!Z32)=TRUE, IF('Data deuffenyl polyclorinedig'!Z32&lt;'Data deuffenyl polyclorinedig'!Z$38, "ERROR", 'Data deuffenyl polyclorinedig'!Z32), IF('Data deuffenyl polyclorinedig'!Z32="&lt;LOD",'Data deuffenyl polyclorinedig'!Z$38, "ERROR")))</f>
        <v/>
      </c>
      <c r="AB33" s="24" t="str">
        <f>IF('Data deuffenyl polyclorinedig'!AA32="","",IF(ISNUMBER('Data deuffenyl polyclorinedig'!AA32)=TRUE, IF('Data deuffenyl polyclorinedig'!AA32&lt;'Data deuffenyl polyclorinedig'!AA$38, "ERROR", 'Data deuffenyl polyclorinedig'!AA32), IF('Data deuffenyl polyclorinedig'!AA32="&lt;LOD",'Data deuffenyl polyclorinedig'!AA$38, "ERROR")))</f>
        <v/>
      </c>
      <c r="AC33" s="24" t="str">
        <f>IF('Data deuffenyl polyclorinedig'!AB32="","",IF(ISNUMBER('Data deuffenyl polyclorinedig'!AB32)=TRUE, IF('Data deuffenyl polyclorinedig'!AB32&lt;'Data deuffenyl polyclorinedig'!AB$38, "ERROR", 'Data deuffenyl polyclorinedig'!AB32), IF('Data deuffenyl polyclorinedig'!AB32="&lt;LOD",'Data deuffenyl polyclorinedig'!AB$38, "ERROR")))</f>
        <v/>
      </c>
      <c r="AD33" s="24" t="str">
        <f>IF('Data deuffenyl polyclorinedig'!AC32="","",IF(ISNUMBER('Data deuffenyl polyclorinedig'!AC32)=TRUE, IF('Data deuffenyl polyclorinedig'!AC32&lt;'Data deuffenyl polyclorinedig'!AC$38, "ERROR", 'Data deuffenyl polyclorinedig'!AC32), IF('Data deuffenyl polyclorinedig'!AC32="&lt;LOD",'Data deuffenyl polyclorinedig'!AC$38, "ERROR")))</f>
        <v/>
      </c>
      <c r="AE33" s="24" t="str">
        <f>IF('Data deuffenyl polyclorinedig'!AD32="","",IF(ISNUMBER('Data deuffenyl polyclorinedig'!AD32)=TRUE, IF('Data deuffenyl polyclorinedig'!AD32&lt;'Data deuffenyl polyclorinedig'!AD$38, "ERROR", 'Data deuffenyl polyclorinedig'!AD32), IF('Data deuffenyl polyclorinedig'!AD32="&lt;LOD",'Data deuffenyl polyclorinedig'!AD$38, "ERROR")))</f>
        <v/>
      </c>
      <c r="AF33" s="24" t="str">
        <f>IF('Data deuffenyl polyclorinedig'!AE32="","",IF(ISNUMBER('Data deuffenyl polyclorinedig'!AE32)=TRUE, IF('Data deuffenyl polyclorinedig'!AE32&lt;'Data deuffenyl polyclorinedig'!AE$38, "ERROR", 'Data deuffenyl polyclorinedig'!AE32), IF('Data deuffenyl polyclorinedig'!AE32="&lt;LOD",'Data deuffenyl polyclorinedig'!AE$38, "ERROR")))</f>
        <v/>
      </c>
      <c r="AG33" s="24" t="str">
        <f>IF('Data deuffenyl polyclorinedig'!AF32="","",IF(ISNUMBER('Data deuffenyl polyclorinedig'!AF32)=TRUE, IF('Data deuffenyl polyclorinedig'!AF32&lt;'Data deuffenyl polyclorinedig'!AF$38, "ERROR", 'Data deuffenyl polyclorinedig'!AF32), IF('Data deuffenyl polyclorinedig'!AF32="&lt;LOD",'Data deuffenyl polyclorinedig'!AF$38, "ERROR")))</f>
        <v/>
      </c>
      <c r="AH33" s="24" t="str">
        <f>IF('Data deuffenyl polyclorinedig'!AG32="","",IF(ISNUMBER('Data deuffenyl polyclorinedig'!AG32)=TRUE, IF('Data deuffenyl polyclorinedig'!AG32&lt;'Data deuffenyl polyclorinedig'!AG$38, "ERROR", 'Data deuffenyl polyclorinedig'!AG32), IF('Data deuffenyl polyclorinedig'!AG32="&lt;LOD",'Data deuffenyl polyclorinedig'!AG$38, "ERROR")))</f>
        <v/>
      </c>
      <c r="AI33" s="24" t="str">
        <f>IF('Data deuffenyl polyclorinedig'!AH32="","",IF(ISNUMBER('Data deuffenyl polyclorinedig'!AH32)=TRUE, IF('Data deuffenyl polyclorinedig'!AH32&lt;'Data deuffenyl polyclorinedig'!AH$38, "ERROR", 'Data deuffenyl polyclorinedig'!AH32), IF('Data deuffenyl polyclorinedig'!AH32="&lt;LOD",'Data deuffenyl polyclorinedig'!AH$38, "ERROR")))</f>
        <v/>
      </c>
      <c r="AJ33" s="37" t="str">
        <f>IF('Data deuffenyl polyclorinedig'!AI32="","",IF(ISNUMBER('Data deuffenyl polyclorinedig'!AI32)=TRUE, IF('Data deuffenyl polyclorinedig'!AI32&lt;'Data deuffenyl polyclorinedig'!AI$38, "ERROR", 'Data deuffenyl polyclorinedig'!AI32), IF('Data deuffenyl polyclorinedig'!AI32="&lt;LOD",'Data deuffenyl polyclorinedig'!AI$38, "ERROR")))</f>
        <v/>
      </c>
      <c r="AK33" s="41" t="str">
        <f t="shared" si="2"/>
        <v/>
      </c>
      <c r="AL33" s="226" t="str">
        <f t="shared" si="3"/>
        <v/>
      </c>
      <c r="AM33" s="400"/>
    </row>
    <row r="34" spans="7:39" ht="20.149999999999999" customHeight="1" x14ac:dyDescent="0.35">
      <c r="G34" s="396"/>
      <c r="H34" s="23" t="str">
        <f>IF('Data deuffenyl polyclorinedig'!H33="","",'Data deuffenyl polyclorinedig'!H33)</f>
        <v/>
      </c>
      <c r="I34" s="24" t="str">
        <f>IF('Data deuffenyl polyclorinedig'!I33="","",'Data deuffenyl polyclorinedig'!I33)</f>
        <v/>
      </c>
      <c r="J34" s="204" t="str">
        <f>IFERROR(IF(K34="","",(IF(VLOOKUP(K34,'Gwybodaeth Ymgeiswyr'!$K$8:$L$37,2,0)="y","y",""))),"Manual entry required")</f>
        <v/>
      </c>
      <c r="K34" s="37" t="str">
        <f>IF('Data deuffenyl polyclorinedig'!J33="","",'Data deuffenyl polyclorinedig'!J33)</f>
        <v/>
      </c>
      <c r="L34" s="23" t="str">
        <f>IF('Data deuffenyl polyclorinedig'!K33="","",IF(ISNUMBER('Data deuffenyl polyclorinedig'!K33)=TRUE, IF('Data deuffenyl polyclorinedig'!K33&lt;'Data deuffenyl polyclorinedig'!K$38, "ERROR", 'Data deuffenyl polyclorinedig'!K33), IF('Data deuffenyl polyclorinedig'!K33="&lt;LOD",'Data deuffenyl polyclorinedig'!K$38, "ERROR")))</f>
        <v/>
      </c>
      <c r="M34" s="141" t="str">
        <f>IF('Data deuffenyl polyclorinedig'!L33="","",IF(ISNUMBER('Data deuffenyl polyclorinedig'!L33)=TRUE, IF('Data deuffenyl polyclorinedig'!L33&lt;'Data deuffenyl polyclorinedig'!L$38, "ERROR", 'Data deuffenyl polyclorinedig'!L33), IF('Data deuffenyl polyclorinedig'!L33="&lt;LOD",'Data deuffenyl polyclorinedig'!L$38, "ERROR")))</f>
        <v/>
      </c>
      <c r="N34" s="141" t="str">
        <f>IF('Data deuffenyl polyclorinedig'!M33="","",IF(ISNUMBER('Data deuffenyl polyclorinedig'!M33)=TRUE, IF('Data deuffenyl polyclorinedig'!M33&lt;'Data deuffenyl polyclorinedig'!M$38, "ERROR", 'Data deuffenyl polyclorinedig'!M33), IF('Data deuffenyl polyclorinedig'!M33="&lt;LOD",'Data deuffenyl polyclorinedig'!M$38, "ERROR")))</f>
        <v/>
      </c>
      <c r="O34" s="141" t="str">
        <f>IF('Data deuffenyl polyclorinedig'!N33="","",IF(ISNUMBER('Data deuffenyl polyclorinedig'!N33)=TRUE, IF('Data deuffenyl polyclorinedig'!N33&lt;'Data deuffenyl polyclorinedig'!N$38, "ERROR", 'Data deuffenyl polyclorinedig'!N33), IF('Data deuffenyl polyclorinedig'!N33="&lt;LOD",'Data deuffenyl polyclorinedig'!N$38, "ERROR")))</f>
        <v/>
      </c>
      <c r="P34" s="141" t="str">
        <f>IF('Data deuffenyl polyclorinedig'!O33="","",IF(ISNUMBER('Data deuffenyl polyclorinedig'!O33)=TRUE, IF('Data deuffenyl polyclorinedig'!O33&lt;'Data deuffenyl polyclorinedig'!O$38, "ERROR", 'Data deuffenyl polyclorinedig'!O33), IF('Data deuffenyl polyclorinedig'!O33="&lt;LOD",'Data deuffenyl polyclorinedig'!O$38, "ERROR")))</f>
        <v/>
      </c>
      <c r="Q34" s="141" t="str">
        <f>IF('Data deuffenyl polyclorinedig'!P33="","",IF(ISNUMBER('Data deuffenyl polyclorinedig'!P33)=TRUE, IF('Data deuffenyl polyclorinedig'!P33&lt;'Data deuffenyl polyclorinedig'!P$38, "ERROR", 'Data deuffenyl polyclorinedig'!P33), IF('Data deuffenyl polyclorinedig'!P33="&lt;LOD",'Data deuffenyl polyclorinedig'!P$38, "ERROR")))</f>
        <v/>
      </c>
      <c r="R34" s="141" t="str">
        <f>IF('Data deuffenyl polyclorinedig'!Q33="","",IF(ISNUMBER('Data deuffenyl polyclorinedig'!Q33)=TRUE, IF('Data deuffenyl polyclorinedig'!Q33&lt;'Data deuffenyl polyclorinedig'!Q$38, "ERROR", 'Data deuffenyl polyclorinedig'!Q33), IF('Data deuffenyl polyclorinedig'!Q33="&lt;LOD",'Data deuffenyl polyclorinedig'!Q$38, "ERROR")))</f>
        <v/>
      </c>
      <c r="S34" s="141" t="str">
        <f>IF('Data deuffenyl polyclorinedig'!R33="","",IF(ISNUMBER('Data deuffenyl polyclorinedig'!R33)=TRUE, IF('Data deuffenyl polyclorinedig'!R33&lt;'Data deuffenyl polyclorinedig'!R$38, "ERROR", 'Data deuffenyl polyclorinedig'!R33), IF('Data deuffenyl polyclorinedig'!R33="&lt;LOD",'Data deuffenyl polyclorinedig'!R$38, "ERROR")))</f>
        <v/>
      </c>
      <c r="T34" s="141" t="str">
        <f>IF('Data deuffenyl polyclorinedig'!S33="","",IF(ISNUMBER('Data deuffenyl polyclorinedig'!S33)=TRUE, IF('Data deuffenyl polyclorinedig'!S33&lt;'Data deuffenyl polyclorinedig'!S$38, "ERROR", 'Data deuffenyl polyclorinedig'!S33), IF('Data deuffenyl polyclorinedig'!S33="&lt;LOD",'Data deuffenyl polyclorinedig'!S$38, "ERROR")))</f>
        <v/>
      </c>
      <c r="U34" s="141" t="str">
        <f>IF('Data deuffenyl polyclorinedig'!T33="","",IF(ISNUMBER('Data deuffenyl polyclorinedig'!T33)=TRUE, IF('Data deuffenyl polyclorinedig'!T33&lt;'Data deuffenyl polyclorinedig'!T$38, "ERROR", 'Data deuffenyl polyclorinedig'!T33), IF('Data deuffenyl polyclorinedig'!T33="&lt;LOD",'Data deuffenyl polyclorinedig'!T$38, "ERROR")))</f>
        <v/>
      </c>
      <c r="V34" s="141" t="str">
        <f>IF('Data deuffenyl polyclorinedig'!U33="","",IF(ISNUMBER('Data deuffenyl polyclorinedig'!U33)=TRUE, IF('Data deuffenyl polyclorinedig'!U33&lt;'Data deuffenyl polyclorinedig'!U$38, "ERROR", 'Data deuffenyl polyclorinedig'!U33), IF('Data deuffenyl polyclorinedig'!U33="&lt;LOD",'Data deuffenyl polyclorinedig'!U$38, "ERROR")))</f>
        <v/>
      </c>
      <c r="W34" s="141" t="str">
        <f>IF('Data deuffenyl polyclorinedig'!V33="","",IF(ISNUMBER('Data deuffenyl polyclorinedig'!V33)=TRUE, IF('Data deuffenyl polyclorinedig'!V33&lt;'Data deuffenyl polyclorinedig'!V$38, "ERROR", 'Data deuffenyl polyclorinedig'!V33), IF('Data deuffenyl polyclorinedig'!V33="&lt;LOD",'Data deuffenyl polyclorinedig'!V$38, "ERROR")))</f>
        <v/>
      </c>
      <c r="X34" s="141" t="str">
        <f>IF('Data deuffenyl polyclorinedig'!W33="","",IF(ISNUMBER('Data deuffenyl polyclorinedig'!W33)=TRUE, IF('Data deuffenyl polyclorinedig'!W33&lt;'Data deuffenyl polyclorinedig'!W$38, "ERROR", 'Data deuffenyl polyclorinedig'!W33), IF('Data deuffenyl polyclorinedig'!W33="&lt;LOD",'Data deuffenyl polyclorinedig'!W$38, "ERROR")))</f>
        <v/>
      </c>
      <c r="Y34" s="24" t="str">
        <f>IF('Data deuffenyl polyclorinedig'!X33="","",IF(ISNUMBER('Data deuffenyl polyclorinedig'!X33)=TRUE, IF('Data deuffenyl polyclorinedig'!X33&lt;'Data deuffenyl polyclorinedig'!X$38, "ERROR", 'Data deuffenyl polyclorinedig'!X33), IF('Data deuffenyl polyclorinedig'!X33="&lt;LOD",'Data deuffenyl polyclorinedig'!X$38, "ERROR")))</f>
        <v/>
      </c>
      <c r="Z34" s="24" t="str">
        <f>IF('Data deuffenyl polyclorinedig'!Y33="","",IF(ISNUMBER('Data deuffenyl polyclorinedig'!Y33)=TRUE, IF('Data deuffenyl polyclorinedig'!Y33&lt;'Data deuffenyl polyclorinedig'!Y$38, "ERROR", 'Data deuffenyl polyclorinedig'!Y33), IF('Data deuffenyl polyclorinedig'!Y33="&lt;LOD",'Data deuffenyl polyclorinedig'!Y$38, "ERROR")))</f>
        <v/>
      </c>
      <c r="AA34" s="24" t="str">
        <f>IF('Data deuffenyl polyclorinedig'!Z33="","",IF(ISNUMBER('Data deuffenyl polyclorinedig'!Z33)=TRUE, IF('Data deuffenyl polyclorinedig'!Z33&lt;'Data deuffenyl polyclorinedig'!Z$38, "ERROR", 'Data deuffenyl polyclorinedig'!Z33), IF('Data deuffenyl polyclorinedig'!Z33="&lt;LOD",'Data deuffenyl polyclorinedig'!Z$38, "ERROR")))</f>
        <v/>
      </c>
      <c r="AB34" s="24" t="str">
        <f>IF('Data deuffenyl polyclorinedig'!AA33="","",IF(ISNUMBER('Data deuffenyl polyclorinedig'!AA33)=TRUE, IF('Data deuffenyl polyclorinedig'!AA33&lt;'Data deuffenyl polyclorinedig'!AA$38, "ERROR", 'Data deuffenyl polyclorinedig'!AA33), IF('Data deuffenyl polyclorinedig'!AA33="&lt;LOD",'Data deuffenyl polyclorinedig'!AA$38, "ERROR")))</f>
        <v/>
      </c>
      <c r="AC34" s="24" t="str">
        <f>IF('Data deuffenyl polyclorinedig'!AB33="","",IF(ISNUMBER('Data deuffenyl polyclorinedig'!AB33)=TRUE, IF('Data deuffenyl polyclorinedig'!AB33&lt;'Data deuffenyl polyclorinedig'!AB$38, "ERROR", 'Data deuffenyl polyclorinedig'!AB33), IF('Data deuffenyl polyclorinedig'!AB33="&lt;LOD",'Data deuffenyl polyclorinedig'!AB$38, "ERROR")))</f>
        <v/>
      </c>
      <c r="AD34" s="24" t="str">
        <f>IF('Data deuffenyl polyclorinedig'!AC33="","",IF(ISNUMBER('Data deuffenyl polyclorinedig'!AC33)=TRUE, IF('Data deuffenyl polyclorinedig'!AC33&lt;'Data deuffenyl polyclorinedig'!AC$38, "ERROR", 'Data deuffenyl polyclorinedig'!AC33), IF('Data deuffenyl polyclorinedig'!AC33="&lt;LOD",'Data deuffenyl polyclorinedig'!AC$38, "ERROR")))</f>
        <v/>
      </c>
      <c r="AE34" s="24" t="str">
        <f>IF('Data deuffenyl polyclorinedig'!AD33="","",IF(ISNUMBER('Data deuffenyl polyclorinedig'!AD33)=TRUE, IF('Data deuffenyl polyclorinedig'!AD33&lt;'Data deuffenyl polyclorinedig'!AD$38, "ERROR", 'Data deuffenyl polyclorinedig'!AD33), IF('Data deuffenyl polyclorinedig'!AD33="&lt;LOD",'Data deuffenyl polyclorinedig'!AD$38, "ERROR")))</f>
        <v/>
      </c>
      <c r="AF34" s="24" t="str">
        <f>IF('Data deuffenyl polyclorinedig'!AE33="","",IF(ISNUMBER('Data deuffenyl polyclorinedig'!AE33)=TRUE, IF('Data deuffenyl polyclorinedig'!AE33&lt;'Data deuffenyl polyclorinedig'!AE$38, "ERROR", 'Data deuffenyl polyclorinedig'!AE33), IF('Data deuffenyl polyclorinedig'!AE33="&lt;LOD",'Data deuffenyl polyclorinedig'!AE$38, "ERROR")))</f>
        <v/>
      </c>
      <c r="AG34" s="24" t="str">
        <f>IF('Data deuffenyl polyclorinedig'!AF33="","",IF(ISNUMBER('Data deuffenyl polyclorinedig'!AF33)=TRUE, IF('Data deuffenyl polyclorinedig'!AF33&lt;'Data deuffenyl polyclorinedig'!AF$38, "ERROR", 'Data deuffenyl polyclorinedig'!AF33), IF('Data deuffenyl polyclorinedig'!AF33="&lt;LOD",'Data deuffenyl polyclorinedig'!AF$38, "ERROR")))</f>
        <v/>
      </c>
      <c r="AH34" s="24" t="str">
        <f>IF('Data deuffenyl polyclorinedig'!AG33="","",IF(ISNUMBER('Data deuffenyl polyclorinedig'!AG33)=TRUE, IF('Data deuffenyl polyclorinedig'!AG33&lt;'Data deuffenyl polyclorinedig'!AG$38, "ERROR", 'Data deuffenyl polyclorinedig'!AG33), IF('Data deuffenyl polyclorinedig'!AG33="&lt;LOD",'Data deuffenyl polyclorinedig'!AG$38, "ERROR")))</f>
        <v/>
      </c>
      <c r="AI34" s="24" t="str">
        <f>IF('Data deuffenyl polyclorinedig'!AH33="","",IF(ISNUMBER('Data deuffenyl polyclorinedig'!AH33)=TRUE, IF('Data deuffenyl polyclorinedig'!AH33&lt;'Data deuffenyl polyclorinedig'!AH$38, "ERROR", 'Data deuffenyl polyclorinedig'!AH33), IF('Data deuffenyl polyclorinedig'!AH33="&lt;LOD",'Data deuffenyl polyclorinedig'!AH$38, "ERROR")))</f>
        <v/>
      </c>
      <c r="AJ34" s="37" t="str">
        <f>IF('Data deuffenyl polyclorinedig'!AI33="","",IF(ISNUMBER('Data deuffenyl polyclorinedig'!AI33)=TRUE, IF('Data deuffenyl polyclorinedig'!AI33&lt;'Data deuffenyl polyclorinedig'!AI$38, "ERROR", 'Data deuffenyl polyclorinedig'!AI33), IF('Data deuffenyl polyclorinedig'!AI33="&lt;LOD",'Data deuffenyl polyclorinedig'!AI$38, "ERROR")))</f>
        <v/>
      </c>
      <c r="AK34" s="41" t="str">
        <f t="shared" si="2"/>
        <v/>
      </c>
      <c r="AL34" s="226" t="str">
        <f t="shared" si="3"/>
        <v/>
      </c>
      <c r="AM34" s="400"/>
    </row>
    <row r="35" spans="7:39" ht="20.149999999999999" customHeight="1" x14ac:dyDescent="0.35">
      <c r="G35" s="396"/>
      <c r="H35" s="23" t="str">
        <f>IF('Data deuffenyl polyclorinedig'!H34="","",'Data deuffenyl polyclorinedig'!H34)</f>
        <v/>
      </c>
      <c r="I35" s="24" t="str">
        <f>IF('Data deuffenyl polyclorinedig'!I34="","",'Data deuffenyl polyclorinedig'!I34)</f>
        <v/>
      </c>
      <c r="J35" s="204" t="str">
        <f>IFERROR(IF(K35="","",(IF(VLOOKUP(K35,'Gwybodaeth Ymgeiswyr'!$K$8:$L$37,2,0)="y","y",""))),"Manual entry required")</f>
        <v/>
      </c>
      <c r="K35" s="37" t="str">
        <f>IF('Data deuffenyl polyclorinedig'!J34="","",'Data deuffenyl polyclorinedig'!J34)</f>
        <v/>
      </c>
      <c r="L35" s="23" t="str">
        <f>IF('Data deuffenyl polyclorinedig'!K34="","",IF(ISNUMBER('Data deuffenyl polyclorinedig'!K34)=TRUE, IF('Data deuffenyl polyclorinedig'!K34&lt;'Data deuffenyl polyclorinedig'!K$38, "ERROR", 'Data deuffenyl polyclorinedig'!K34), IF('Data deuffenyl polyclorinedig'!K34="&lt;LOD",'Data deuffenyl polyclorinedig'!K$38, "ERROR")))</f>
        <v/>
      </c>
      <c r="M35" s="141" t="str">
        <f>IF('Data deuffenyl polyclorinedig'!L34="","",IF(ISNUMBER('Data deuffenyl polyclorinedig'!L34)=TRUE, IF('Data deuffenyl polyclorinedig'!L34&lt;'Data deuffenyl polyclorinedig'!L$38, "ERROR", 'Data deuffenyl polyclorinedig'!L34), IF('Data deuffenyl polyclorinedig'!L34="&lt;LOD",'Data deuffenyl polyclorinedig'!L$38, "ERROR")))</f>
        <v/>
      </c>
      <c r="N35" s="141" t="str">
        <f>IF('Data deuffenyl polyclorinedig'!M34="","",IF(ISNUMBER('Data deuffenyl polyclorinedig'!M34)=TRUE, IF('Data deuffenyl polyclorinedig'!M34&lt;'Data deuffenyl polyclorinedig'!M$38, "ERROR", 'Data deuffenyl polyclorinedig'!M34), IF('Data deuffenyl polyclorinedig'!M34="&lt;LOD",'Data deuffenyl polyclorinedig'!M$38, "ERROR")))</f>
        <v/>
      </c>
      <c r="O35" s="141" t="str">
        <f>IF('Data deuffenyl polyclorinedig'!N34="","",IF(ISNUMBER('Data deuffenyl polyclorinedig'!N34)=TRUE, IF('Data deuffenyl polyclorinedig'!N34&lt;'Data deuffenyl polyclorinedig'!N$38, "ERROR", 'Data deuffenyl polyclorinedig'!N34), IF('Data deuffenyl polyclorinedig'!N34="&lt;LOD",'Data deuffenyl polyclorinedig'!N$38, "ERROR")))</f>
        <v/>
      </c>
      <c r="P35" s="141" t="str">
        <f>IF('Data deuffenyl polyclorinedig'!O34="","",IF(ISNUMBER('Data deuffenyl polyclorinedig'!O34)=TRUE, IF('Data deuffenyl polyclorinedig'!O34&lt;'Data deuffenyl polyclorinedig'!O$38, "ERROR", 'Data deuffenyl polyclorinedig'!O34), IF('Data deuffenyl polyclorinedig'!O34="&lt;LOD",'Data deuffenyl polyclorinedig'!O$38, "ERROR")))</f>
        <v/>
      </c>
      <c r="Q35" s="141" t="str">
        <f>IF('Data deuffenyl polyclorinedig'!P34="","",IF(ISNUMBER('Data deuffenyl polyclorinedig'!P34)=TRUE, IF('Data deuffenyl polyclorinedig'!P34&lt;'Data deuffenyl polyclorinedig'!P$38, "ERROR", 'Data deuffenyl polyclorinedig'!P34), IF('Data deuffenyl polyclorinedig'!P34="&lt;LOD",'Data deuffenyl polyclorinedig'!P$38, "ERROR")))</f>
        <v/>
      </c>
      <c r="R35" s="141" t="str">
        <f>IF('Data deuffenyl polyclorinedig'!Q34="","",IF(ISNUMBER('Data deuffenyl polyclorinedig'!Q34)=TRUE, IF('Data deuffenyl polyclorinedig'!Q34&lt;'Data deuffenyl polyclorinedig'!Q$38, "ERROR", 'Data deuffenyl polyclorinedig'!Q34), IF('Data deuffenyl polyclorinedig'!Q34="&lt;LOD",'Data deuffenyl polyclorinedig'!Q$38, "ERROR")))</f>
        <v/>
      </c>
      <c r="S35" s="141" t="str">
        <f>IF('Data deuffenyl polyclorinedig'!R34="","",IF(ISNUMBER('Data deuffenyl polyclorinedig'!R34)=TRUE, IF('Data deuffenyl polyclorinedig'!R34&lt;'Data deuffenyl polyclorinedig'!R$38, "ERROR", 'Data deuffenyl polyclorinedig'!R34), IF('Data deuffenyl polyclorinedig'!R34="&lt;LOD",'Data deuffenyl polyclorinedig'!R$38, "ERROR")))</f>
        <v/>
      </c>
      <c r="T35" s="141" t="str">
        <f>IF('Data deuffenyl polyclorinedig'!S34="","",IF(ISNUMBER('Data deuffenyl polyclorinedig'!S34)=TRUE, IF('Data deuffenyl polyclorinedig'!S34&lt;'Data deuffenyl polyclorinedig'!S$38, "ERROR", 'Data deuffenyl polyclorinedig'!S34), IF('Data deuffenyl polyclorinedig'!S34="&lt;LOD",'Data deuffenyl polyclorinedig'!S$38, "ERROR")))</f>
        <v/>
      </c>
      <c r="U35" s="141" t="str">
        <f>IF('Data deuffenyl polyclorinedig'!T34="","",IF(ISNUMBER('Data deuffenyl polyclorinedig'!T34)=TRUE, IF('Data deuffenyl polyclorinedig'!T34&lt;'Data deuffenyl polyclorinedig'!T$38, "ERROR", 'Data deuffenyl polyclorinedig'!T34), IF('Data deuffenyl polyclorinedig'!T34="&lt;LOD",'Data deuffenyl polyclorinedig'!T$38, "ERROR")))</f>
        <v/>
      </c>
      <c r="V35" s="141" t="str">
        <f>IF('Data deuffenyl polyclorinedig'!U34="","",IF(ISNUMBER('Data deuffenyl polyclorinedig'!U34)=TRUE, IF('Data deuffenyl polyclorinedig'!U34&lt;'Data deuffenyl polyclorinedig'!U$38, "ERROR", 'Data deuffenyl polyclorinedig'!U34), IF('Data deuffenyl polyclorinedig'!U34="&lt;LOD",'Data deuffenyl polyclorinedig'!U$38, "ERROR")))</f>
        <v/>
      </c>
      <c r="W35" s="141" t="str">
        <f>IF('Data deuffenyl polyclorinedig'!V34="","",IF(ISNUMBER('Data deuffenyl polyclorinedig'!V34)=TRUE, IF('Data deuffenyl polyclorinedig'!V34&lt;'Data deuffenyl polyclorinedig'!V$38, "ERROR", 'Data deuffenyl polyclorinedig'!V34), IF('Data deuffenyl polyclorinedig'!V34="&lt;LOD",'Data deuffenyl polyclorinedig'!V$38, "ERROR")))</f>
        <v/>
      </c>
      <c r="X35" s="141" t="str">
        <f>IF('Data deuffenyl polyclorinedig'!W34="","",IF(ISNUMBER('Data deuffenyl polyclorinedig'!W34)=TRUE, IF('Data deuffenyl polyclorinedig'!W34&lt;'Data deuffenyl polyclorinedig'!W$38, "ERROR", 'Data deuffenyl polyclorinedig'!W34), IF('Data deuffenyl polyclorinedig'!W34="&lt;LOD",'Data deuffenyl polyclorinedig'!W$38, "ERROR")))</f>
        <v/>
      </c>
      <c r="Y35" s="24" t="str">
        <f>IF('Data deuffenyl polyclorinedig'!X34="","",IF(ISNUMBER('Data deuffenyl polyclorinedig'!X34)=TRUE, IF('Data deuffenyl polyclorinedig'!X34&lt;'Data deuffenyl polyclorinedig'!X$38, "ERROR", 'Data deuffenyl polyclorinedig'!X34), IF('Data deuffenyl polyclorinedig'!X34="&lt;LOD",'Data deuffenyl polyclorinedig'!X$38, "ERROR")))</f>
        <v/>
      </c>
      <c r="Z35" s="24" t="str">
        <f>IF('Data deuffenyl polyclorinedig'!Y34="","",IF(ISNUMBER('Data deuffenyl polyclorinedig'!Y34)=TRUE, IF('Data deuffenyl polyclorinedig'!Y34&lt;'Data deuffenyl polyclorinedig'!Y$38, "ERROR", 'Data deuffenyl polyclorinedig'!Y34), IF('Data deuffenyl polyclorinedig'!Y34="&lt;LOD",'Data deuffenyl polyclorinedig'!Y$38, "ERROR")))</f>
        <v/>
      </c>
      <c r="AA35" s="24" t="str">
        <f>IF('Data deuffenyl polyclorinedig'!Z34="","",IF(ISNUMBER('Data deuffenyl polyclorinedig'!Z34)=TRUE, IF('Data deuffenyl polyclorinedig'!Z34&lt;'Data deuffenyl polyclorinedig'!Z$38, "ERROR", 'Data deuffenyl polyclorinedig'!Z34), IF('Data deuffenyl polyclorinedig'!Z34="&lt;LOD",'Data deuffenyl polyclorinedig'!Z$38, "ERROR")))</f>
        <v/>
      </c>
      <c r="AB35" s="24" t="str">
        <f>IF('Data deuffenyl polyclorinedig'!AA34="","",IF(ISNUMBER('Data deuffenyl polyclorinedig'!AA34)=TRUE, IF('Data deuffenyl polyclorinedig'!AA34&lt;'Data deuffenyl polyclorinedig'!AA$38, "ERROR", 'Data deuffenyl polyclorinedig'!AA34), IF('Data deuffenyl polyclorinedig'!AA34="&lt;LOD",'Data deuffenyl polyclorinedig'!AA$38, "ERROR")))</f>
        <v/>
      </c>
      <c r="AC35" s="24" t="str">
        <f>IF('Data deuffenyl polyclorinedig'!AB34="","",IF(ISNUMBER('Data deuffenyl polyclorinedig'!AB34)=TRUE, IF('Data deuffenyl polyclorinedig'!AB34&lt;'Data deuffenyl polyclorinedig'!AB$38, "ERROR", 'Data deuffenyl polyclorinedig'!AB34), IF('Data deuffenyl polyclorinedig'!AB34="&lt;LOD",'Data deuffenyl polyclorinedig'!AB$38, "ERROR")))</f>
        <v/>
      </c>
      <c r="AD35" s="24" t="str">
        <f>IF('Data deuffenyl polyclorinedig'!AC34="","",IF(ISNUMBER('Data deuffenyl polyclorinedig'!AC34)=TRUE, IF('Data deuffenyl polyclorinedig'!AC34&lt;'Data deuffenyl polyclorinedig'!AC$38, "ERROR", 'Data deuffenyl polyclorinedig'!AC34), IF('Data deuffenyl polyclorinedig'!AC34="&lt;LOD",'Data deuffenyl polyclorinedig'!AC$38, "ERROR")))</f>
        <v/>
      </c>
      <c r="AE35" s="24" t="str">
        <f>IF('Data deuffenyl polyclorinedig'!AD34="","",IF(ISNUMBER('Data deuffenyl polyclorinedig'!AD34)=TRUE, IF('Data deuffenyl polyclorinedig'!AD34&lt;'Data deuffenyl polyclorinedig'!AD$38, "ERROR", 'Data deuffenyl polyclorinedig'!AD34), IF('Data deuffenyl polyclorinedig'!AD34="&lt;LOD",'Data deuffenyl polyclorinedig'!AD$38, "ERROR")))</f>
        <v/>
      </c>
      <c r="AF35" s="24" t="str">
        <f>IF('Data deuffenyl polyclorinedig'!AE34="","",IF(ISNUMBER('Data deuffenyl polyclorinedig'!AE34)=TRUE, IF('Data deuffenyl polyclorinedig'!AE34&lt;'Data deuffenyl polyclorinedig'!AE$38, "ERROR", 'Data deuffenyl polyclorinedig'!AE34), IF('Data deuffenyl polyclorinedig'!AE34="&lt;LOD",'Data deuffenyl polyclorinedig'!AE$38, "ERROR")))</f>
        <v/>
      </c>
      <c r="AG35" s="24" t="str">
        <f>IF('Data deuffenyl polyclorinedig'!AF34="","",IF(ISNUMBER('Data deuffenyl polyclorinedig'!AF34)=TRUE, IF('Data deuffenyl polyclorinedig'!AF34&lt;'Data deuffenyl polyclorinedig'!AF$38, "ERROR", 'Data deuffenyl polyclorinedig'!AF34), IF('Data deuffenyl polyclorinedig'!AF34="&lt;LOD",'Data deuffenyl polyclorinedig'!AF$38, "ERROR")))</f>
        <v/>
      </c>
      <c r="AH35" s="24" t="str">
        <f>IF('Data deuffenyl polyclorinedig'!AG34="","",IF(ISNUMBER('Data deuffenyl polyclorinedig'!AG34)=TRUE, IF('Data deuffenyl polyclorinedig'!AG34&lt;'Data deuffenyl polyclorinedig'!AG$38, "ERROR", 'Data deuffenyl polyclorinedig'!AG34), IF('Data deuffenyl polyclorinedig'!AG34="&lt;LOD",'Data deuffenyl polyclorinedig'!AG$38, "ERROR")))</f>
        <v/>
      </c>
      <c r="AI35" s="24" t="str">
        <f>IF('Data deuffenyl polyclorinedig'!AH34="","",IF(ISNUMBER('Data deuffenyl polyclorinedig'!AH34)=TRUE, IF('Data deuffenyl polyclorinedig'!AH34&lt;'Data deuffenyl polyclorinedig'!AH$38, "ERROR", 'Data deuffenyl polyclorinedig'!AH34), IF('Data deuffenyl polyclorinedig'!AH34="&lt;LOD",'Data deuffenyl polyclorinedig'!AH$38, "ERROR")))</f>
        <v/>
      </c>
      <c r="AJ35" s="37" t="str">
        <f>IF('Data deuffenyl polyclorinedig'!AI34="","",IF(ISNUMBER('Data deuffenyl polyclorinedig'!AI34)=TRUE, IF('Data deuffenyl polyclorinedig'!AI34&lt;'Data deuffenyl polyclorinedig'!AI$38, "ERROR", 'Data deuffenyl polyclorinedig'!AI34), IF('Data deuffenyl polyclorinedig'!AI34="&lt;LOD",'Data deuffenyl polyclorinedig'!AI$38, "ERROR")))</f>
        <v/>
      </c>
      <c r="AK35" s="41" t="str">
        <f t="shared" si="2"/>
        <v/>
      </c>
      <c r="AL35" s="226" t="str">
        <f t="shared" si="3"/>
        <v/>
      </c>
      <c r="AM35" s="400"/>
    </row>
    <row r="36" spans="7:39" ht="20.149999999999999" customHeight="1" x14ac:dyDescent="0.35">
      <c r="G36" s="396"/>
      <c r="H36" s="23" t="str">
        <f>IF('Data deuffenyl polyclorinedig'!H35="","",'Data deuffenyl polyclorinedig'!H35)</f>
        <v/>
      </c>
      <c r="I36" s="24" t="str">
        <f>IF('Data deuffenyl polyclorinedig'!I35="","",'Data deuffenyl polyclorinedig'!I35)</f>
        <v/>
      </c>
      <c r="J36" s="204" t="str">
        <f>IFERROR(IF(K36="","",(IF(VLOOKUP(K36,'Gwybodaeth Ymgeiswyr'!$K$8:$L$37,2,0)="y","y",""))),"Manual entry required")</f>
        <v/>
      </c>
      <c r="K36" s="37" t="str">
        <f>IF('Data deuffenyl polyclorinedig'!J35="","",'Data deuffenyl polyclorinedig'!J35)</f>
        <v/>
      </c>
      <c r="L36" s="23" t="str">
        <f>IF('Data deuffenyl polyclorinedig'!K35="","",IF(ISNUMBER('Data deuffenyl polyclorinedig'!K35)=TRUE, IF('Data deuffenyl polyclorinedig'!K35&lt;'Data deuffenyl polyclorinedig'!K$38, "ERROR", 'Data deuffenyl polyclorinedig'!K35), IF('Data deuffenyl polyclorinedig'!K35="&lt;LOD",'Data deuffenyl polyclorinedig'!K$38, "ERROR")))</f>
        <v/>
      </c>
      <c r="M36" s="141" t="str">
        <f>IF('Data deuffenyl polyclorinedig'!L35="","",IF(ISNUMBER('Data deuffenyl polyclorinedig'!L35)=TRUE, IF('Data deuffenyl polyclorinedig'!L35&lt;'Data deuffenyl polyclorinedig'!L$38, "ERROR", 'Data deuffenyl polyclorinedig'!L35), IF('Data deuffenyl polyclorinedig'!L35="&lt;LOD",'Data deuffenyl polyclorinedig'!L$38, "ERROR")))</f>
        <v/>
      </c>
      <c r="N36" s="141" t="str">
        <f>IF('Data deuffenyl polyclorinedig'!M35="","",IF(ISNUMBER('Data deuffenyl polyclorinedig'!M35)=TRUE, IF('Data deuffenyl polyclorinedig'!M35&lt;'Data deuffenyl polyclorinedig'!M$38, "ERROR", 'Data deuffenyl polyclorinedig'!M35), IF('Data deuffenyl polyclorinedig'!M35="&lt;LOD",'Data deuffenyl polyclorinedig'!M$38, "ERROR")))</f>
        <v/>
      </c>
      <c r="O36" s="141" t="str">
        <f>IF('Data deuffenyl polyclorinedig'!N35="","",IF(ISNUMBER('Data deuffenyl polyclorinedig'!N35)=TRUE, IF('Data deuffenyl polyclorinedig'!N35&lt;'Data deuffenyl polyclorinedig'!N$38, "ERROR", 'Data deuffenyl polyclorinedig'!N35), IF('Data deuffenyl polyclorinedig'!N35="&lt;LOD",'Data deuffenyl polyclorinedig'!N$38, "ERROR")))</f>
        <v/>
      </c>
      <c r="P36" s="141" t="str">
        <f>IF('Data deuffenyl polyclorinedig'!O35="","",IF(ISNUMBER('Data deuffenyl polyclorinedig'!O35)=TRUE, IF('Data deuffenyl polyclorinedig'!O35&lt;'Data deuffenyl polyclorinedig'!O$38, "ERROR", 'Data deuffenyl polyclorinedig'!O35), IF('Data deuffenyl polyclorinedig'!O35="&lt;LOD",'Data deuffenyl polyclorinedig'!O$38, "ERROR")))</f>
        <v/>
      </c>
      <c r="Q36" s="141" t="str">
        <f>IF('Data deuffenyl polyclorinedig'!P35="","",IF(ISNUMBER('Data deuffenyl polyclorinedig'!P35)=TRUE, IF('Data deuffenyl polyclorinedig'!P35&lt;'Data deuffenyl polyclorinedig'!P$38, "ERROR", 'Data deuffenyl polyclorinedig'!P35), IF('Data deuffenyl polyclorinedig'!P35="&lt;LOD",'Data deuffenyl polyclorinedig'!P$38, "ERROR")))</f>
        <v/>
      </c>
      <c r="R36" s="141" t="str">
        <f>IF('Data deuffenyl polyclorinedig'!Q35="","",IF(ISNUMBER('Data deuffenyl polyclorinedig'!Q35)=TRUE, IF('Data deuffenyl polyclorinedig'!Q35&lt;'Data deuffenyl polyclorinedig'!Q$38, "ERROR", 'Data deuffenyl polyclorinedig'!Q35), IF('Data deuffenyl polyclorinedig'!Q35="&lt;LOD",'Data deuffenyl polyclorinedig'!Q$38, "ERROR")))</f>
        <v/>
      </c>
      <c r="S36" s="141" t="str">
        <f>IF('Data deuffenyl polyclorinedig'!R35="","",IF(ISNUMBER('Data deuffenyl polyclorinedig'!R35)=TRUE, IF('Data deuffenyl polyclorinedig'!R35&lt;'Data deuffenyl polyclorinedig'!R$38, "ERROR", 'Data deuffenyl polyclorinedig'!R35), IF('Data deuffenyl polyclorinedig'!R35="&lt;LOD",'Data deuffenyl polyclorinedig'!R$38, "ERROR")))</f>
        <v/>
      </c>
      <c r="T36" s="141" t="str">
        <f>IF('Data deuffenyl polyclorinedig'!S35="","",IF(ISNUMBER('Data deuffenyl polyclorinedig'!S35)=TRUE, IF('Data deuffenyl polyclorinedig'!S35&lt;'Data deuffenyl polyclorinedig'!S$38, "ERROR", 'Data deuffenyl polyclorinedig'!S35), IF('Data deuffenyl polyclorinedig'!S35="&lt;LOD",'Data deuffenyl polyclorinedig'!S$38, "ERROR")))</f>
        <v/>
      </c>
      <c r="U36" s="141" t="str">
        <f>IF('Data deuffenyl polyclorinedig'!T35="","",IF(ISNUMBER('Data deuffenyl polyclorinedig'!T35)=TRUE, IF('Data deuffenyl polyclorinedig'!T35&lt;'Data deuffenyl polyclorinedig'!T$38, "ERROR", 'Data deuffenyl polyclorinedig'!T35), IF('Data deuffenyl polyclorinedig'!T35="&lt;LOD",'Data deuffenyl polyclorinedig'!T$38, "ERROR")))</f>
        <v/>
      </c>
      <c r="V36" s="141" t="str">
        <f>IF('Data deuffenyl polyclorinedig'!U35="","",IF(ISNUMBER('Data deuffenyl polyclorinedig'!U35)=TRUE, IF('Data deuffenyl polyclorinedig'!U35&lt;'Data deuffenyl polyclorinedig'!U$38, "ERROR", 'Data deuffenyl polyclorinedig'!U35), IF('Data deuffenyl polyclorinedig'!U35="&lt;LOD",'Data deuffenyl polyclorinedig'!U$38, "ERROR")))</f>
        <v/>
      </c>
      <c r="W36" s="141" t="str">
        <f>IF('Data deuffenyl polyclorinedig'!V35="","",IF(ISNUMBER('Data deuffenyl polyclorinedig'!V35)=TRUE, IF('Data deuffenyl polyclorinedig'!V35&lt;'Data deuffenyl polyclorinedig'!V$38, "ERROR", 'Data deuffenyl polyclorinedig'!V35), IF('Data deuffenyl polyclorinedig'!V35="&lt;LOD",'Data deuffenyl polyclorinedig'!V$38, "ERROR")))</f>
        <v/>
      </c>
      <c r="X36" s="141" t="str">
        <f>IF('Data deuffenyl polyclorinedig'!W35="","",IF(ISNUMBER('Data deuffenyl polyclorinedig'!W35)=TRUE, IF('Data deuffenyl polyclorinedig'!W35&lt;'Data deuffenyl polyclorinedig'!W$38, "ERROR", 'Data deuffenyl polyclorinedig'!W35), IF('Data deuffenyl polyclorinedig'!W35="&lt;LOD",'Data deuffenyl polyclorinedig'!W$38, "ERROR")))</f>
        <v/>
      </c>
      <c r="Y36" s="24" t="str">
        <f>IF('Data deuffenyl polyclorinedig'!X35="","",IF(ISNUMBER('Data deuffenyl polyclorinedig'!X35)=TRUE, IF('Data deuffenyl polyclorinedig'!X35&lt;'Data deuffenyl polyclorinedig'!X$38, "ERROR", 'Data deuffenyl polyclorinedig'!X35), IF('Data deuffenyl polyclorinedig'!X35="&lt;LOD",'Data deuffenyl polyclorinedig'!X$38, "ERROR")))</f>
        <v/>
      </c>
      <c r="Z36" s="24" t="str">
        <f>IF('Data deuffenyl polyclorinedig'!Y35="","",IF(ISNUMBER('Data deuffenyl polyclorinedig'!Y35)=TRUE, IF('Data deuffenyl polyclorinedig'!Y35&lt;'Data deuffenyl polyclorinedig'!Y$38, "ERROR", 'Data deuffenyl polyclorinedig'!Y35), IF('Data deuffenyl polyclorinedig'!Y35="&lt;LOD",'Data deuffenyl polyclorinedig'!Y$38, "ERROR")))</f>
        <v/>
      </c>
      <c r="AA36" s="24" t="str">
        <f>IF('Data deuffenyl polyclorinedig'!Z35="","",IF(ISNUMBER('Data deuffenyl polyclorinedig'!Z35)=TRUE, IF('Data deuffenyl polyclorinedig'!Z35&lt;'Data deuffenyl polyclorinedig'!Z$38, "ERROR", 'Data deuffenyl polyclorinedig'!Z35), IF('Data deuffenyl polyclorinedig'!Z35="&lt;LOD",'Data deuffenyl polyclorinedig'!Z$38, "ERROR")))</f>
        <v/>
      </c>
      <c r="AB36" s="24" t="str">
        <f>IF('Data deuffenyl polyclorinedig'!AA35="","",IF(ISNUMBER('Data deuffenyl polyclorinedig'!AA35)=TRUE, IF('Data deuffenyl polyclorinedig'!AA35&lt;'Data deuffenyl polyclorinedig'!AA$38, "ERROR", 'Data deuffenyl polyclorinedig'!AA35), IF('Data deuffenyl polyclorinedig'!AA35="&lt;LOD",'Data deuffenyl polyclorinedig'!AA$38, "ERROR")))</f>
        <v/>
      </c>
      <c r="AC36" s="24" t="str">
        <f>IF('Data deuffenyl polyclorinedig'!AB35="","",IF(ISNUMBER('Data deuffenyl polyclorinedig'!AB35)=TRUE, IF('Data deuffenyl polyclorinedig'!AB35&lt;'Data deuffenyl polyclorinedig'!AB$38, "ERROR", 'Data deuffenyl polyclorinedig'!AB35), IF('Data deuffenyl polyclorinedig'!AB35="&lt;LOD",'Data deuffenyl polyclorinedig'!AB$38, "ERROR")))</f>
        <v/>
      </c>
      <c r="AD36" s="24" t="str">
        <f>IF('Data deuffenyl polyclorinedig'!AC35="","",IF(ISNUMBER('Data deuffenyl polyclorinedig'!AC35)=TRUE, IF('Data deuffenyl polyclorinedig'!AC35&lt;'Data deuffenyl polyclorinedig'!AC$38, "ERROR", 'Data deuffenyl polyclorinedig'!AC35), IF('Data deuffenyl polyclorinedig'!AC35="&lt;LOD",'Data deuffenyl polyclorinedig'!AC$38, "ERROR")))</f>
        <v/>
      </c>
      <c r="AE36" s="24" t="str">
        <f>IF('Data deuffenyl polyclorinedig'!AD35="","",IF(ISNUMBER('Data deuffenyl polyclorinedig'!AD35)=TRUE, IF('Data deuffenyl polyclorinedig'!AD35&lt;'Data deuffenyl polyclorinedig'!AD$38, "ERROR", 'Data deuffenyl polyclorinedig'!AD35), IF('Data deuffenyl polyclorinedig'!AD35="&lt;LOD",'Data deuffenyl polyclorinedig'!AD$38, "ERROR")))</f>
        <v/>
      </c>
      <c r="AF36" s="24" t="str">
        <f>IF('Data deuffenyl polyclorinedig'!AE35="","",IF(ISNUMBER('Data deuffenyl polyclorinedig'!AE35)=TRUE, IF('Data deuffenyl polyclorinedig'!AE35&lt;'Data deuffenyl polyclorinedig'!AE$38, "ERROR", 'Data deuffenyl polyclorinedig'!AE35), IF('Data deuffenyl polyclorinedig'!AE35="&lt;LOD",'Data deuffenyl polyclorinedig'!AE$38, "ERROR")))</f>
        <v/>
      </c>
      <c r="AG36" s="24" t="str">
        <f>IF('Data deuffenyl polyclorinedig'!AF35="","",IF(ISNUMBER('Data deuffenyl polyclorinedig'!AF35)=TRUE, IF('Data deuffenyl polyclorinedig'!AF35&lt;'Data deuffenyl polyclorinedig'!AF$38, "ERROR", 'Data deuffenyl polyclorinedig'!AF35), IF('Data deuffenyl polyclorinedig'!AF35="&lt;LOD",'Data deuffenyl polyclorinedig'!AF$38, "ERROR")))</f>
        <v/>
      </c>
      <c r="AH36" s="24" t="str">
        <f>IF('Data deuffenyl polyclorinedig'!AG35="","",IF(ISNUMBER('Data deuffenyl polyclorinedig'!AG35)=TRUE, IF('Data deuffenyl polyclorinedig'!AG35&lt;'Data deuffenyl polyclorinedig'!AG$38, "ERROR", 'Data deuffenyl polyclorinedig'!AG35), IF('Data deuffenyl polyclorinedig'!AG35="&lt;LOD",'Data deuffenyl polyclorinedig'!AG$38, "ERROR")))</f>
        <v/>
      </c>
      <c r="AI36" s="24" t="str">
        <f>IF('Data deuffenyl polyclorinedig'!AH35="","",IF(ISNUMBER('Data deuffenyl polyclorinedig'!AH35)=TRUE, IF('Data deuffenyl polyclorinedig'!AH35&lt;'Data deuffenyl polyclorinedig'!AH$38, "ERROR", 'Data deuffenyl polyclorinedig'!AH35), IF('Data deuffenyl polyclorinedig'!AH35="&lt;LOD",'Data deuffenyl polyclorinedig'!AH$38, "ERROR")))</f>
        <v/>
      </c>
      <c r="AJ36" s="37" t="str">
        <f>IF('Data deuffenyl polyclorinedig'!AI35="","",IF(ISNUMBER('Data deuffenyl polyclorinedig'!AI35)=TRUE, IF('Data deuffenyl polyclorinedig'!AI35&lt;'Data deuffenyl polyclorinedig'!AI$38, "ERROR", 'Data deuffenyl polyclorinedig'!AI35), IF('Data deuffenyl polyclorinedig'!AI35="&lt;LOD",'Data deuffenyl polyclorinedig'!AI$38, "ERROR")))</f>
        <v/>
      </c>
      <c r="AK36" s="41" t="str">
        <f t="shared" si="2"/>
        <v/>
      </c>
      <c r="AL36" s="226" t="str">
        <f t="shared" si="3"/>
        <v/>
      </c>
      <c r="AM36" s="400"/>
    </row>
    <row r="37" spans="7:39" ht="20.149999999999999" customHeight="1" x14ac:dyDescent="0.35">
      <c r="G37" s="396"/>
      <c r="H37" s="23" t="str">
        <f>IF('Data deuffenyl polyclorinedig'!H36="","",'Data deuffenyl polyclorinedig'!H36)</f>
        <v/>
      </c>
      <c r="I37" s="24" t="str">
        <f>IF('Data deuffenyl polyclorinedig'!I36="","",'Data deuffenyl polyclorinedig'!I36)</f>
        <v/>
      </c>
      <c r="J37" s="204" t="str">
        <f>IFERROR(IF(K37="","",(IF(VLOOKUP(K37,'Gwybodaeth Ymgeiswyr'!$K$8:$L$37,2,0)="y","y",""))),"Manual entry required")</f>
        <v/>
      </c>
      <c r="K37" s="37" t="str">
        <f>IF('Data deuffenyl polyclorinedig'!J36="","",'Data deuffenyl polyclorinedig'!J36)</f>
        <v/>
      </c>
      <c r="L37" s="23" t="str">
        <f>IF('Data deuffenyl polyclorinedig'!K36="","",IF(ISNUMBER('Data deuffenyl polyclorinedig'!K36)=TRUE, IF('Data deuffenyl polyclorinedig'!K36&lt;'Data deuffenyl polyclorinedig'!K$38, "ERROR", 'Data deuffenyl polyclorinedig'!K36), IF('Data deuffenyl polyclorinedig'!K36="&lt;LOD",'Data deuffenyl polyclorinedig'!K$38, "ERROR")))</f>
        <v/>
      </c>
      <c r="M37" s="141" t="str">
        <f>IF('Data deuffenyl polyclorinedig'!L36="","",IF(ISNUMBER('Data deuffenyl polyclorinedig'!L36)=TRUE, IF('Data deuffenyl polyclorinedig'!L36&lt;'Data deuffenyl polyclorinedig'!L$38, "ERROR", 'Data deuffenyl polyclorinedig'!L36), IF('Data deuffenyl polyclorinedig'!L36="&lt;LOD",'Data deuffenyl polyclorinedig'!L$38, "ERROR")))</f>
        <v/>
      </c>
      <c r="N37" s="141" t="str">
        <f>IF('Data deuffenyl polyclorinedig'!M36="","",IF(ISNUMBER('Data deuffenyl polyclorinedig'!M36)=TRUE, IF('Data deuffenyl polyclorinedig'!M36&lt;'Data deuffenyl polyclorinedig'!M$38, "ERROR", 'Data deuffenyl polyclorinedig'!M36), IF('Data deuffenyl polyclorinedig'!M36="&lt;LOD",'Data deuffenyl polyclorinedig'!M$38, "ERROR")))</f>
        <v/>
      </c>
      <c r="O37" s="141" t="str">
        <f>IF('Data deuffenyl polyclorinedig'!N36="","",IF(ISNUMBER('Data deuffenyl polyclorinedig'!N36)=TRUE, IF('Data deuffenyl polyclorinedig'!N36&lt;'Data deuffenyl polyclorinedig'!N$38, "ERROR", 'Data deuffenyl polyclorinedig'!N36), IF('Data deuffenyl polyclorinedig'!N36="&lt;LOD",'Data deuffenyl polyclorinedig'!N$38, "ERROR")))</f>
        <v/>
      </c>
      <c r="P37" s="141" t="str">
        <f>IF('Data deuffenyl polyclorinedig'!O36="","",IF(ISNUMBER('Data deuffenyl polyclorinedig'!O36)=TRUE, IF('Data deuffenyl polyclorinedig'!O36&lt;'Data deuffenyl polyclorinedig'!O$38, "ERROR", 'Data deuffenyl polyclorinedig'!O36), IF('Data deuffenyl polyclorinedig'!O36="&lt;LOD",'Data deuffenyl polyclorinedig'!O$38, "ERROR")))</f>
        <v/>
      </c>
      <c r="Q37" s="141" t="str">
        <f>IF('Data deuffenyl polyclorinedig'!P36="","",IF(ISNUMBER('Data deuffenyl polyclorinedig'!P36)=TRUE, IF('Data deuffenyl polyclorinedig'!P36&lt;'Data deuffenyl polyclorinedig'!P$38, "ERROR", 'Data deuffenyl polyclorinedig'!P36), IF('Data deuffenyl polyclorinedig'!P36="&lt;LOD",'Data deuffenyl polyclorinedig'!P$38, "ERROR")))</f>
        <v/>
      </c>
      <c r="R37" s="141" t="str">
        <f>IF('Data deuffenyl polyclorinedig'!Q36="","",IF(ISNUMBER('Data deuffenyl polyclorinedig'!Q36)=TRUE, IF('Data deuffenyl polyclorinedig'!Q36&lt;'Data deuffenyl polyclorinedig'!Q$38, "ERROR", 'Data deuffenyl polyclorinedig'!Q36), IF('Data deuffenyl polyclorinedig'!Q36="&lt;LOD",'Data deuffenyl polyclorinedig'!Q$38, "ERROR")))</f>
        <v/>
      </c>
      <c r="S37" s="141" t="str">
        <f>IF('Data deuffenyl polyclorinedig'!R36="","",IF(ISNUMBER('Data deuffenyl polyclorinedig'!R36)=TRUE, IF('Data deuffenyl polyclorinedig'!R36&lt;'Data deuffenyl polyclorinedig'!R$38, "ERROR", 'Data deuffenyl polyclorinedig'!R36), IF('Data deuffenyl polyclorinedig'!R36="&lt;LOD",'Data deuffenyl polyclorinedig'!R$38, "ERROR")))</f>
        <v/>
      </c>
      <c r="T37" s="141" t="str">
        <f>IF('Data deuffenyl polyclorinedig'!S36="","",IF(ISNUMBER('Data deuffenyl polyclorinedig'!S36)=TRUE, IF('Data deuffenyl polyclorinedig'!S36&lt;'Data deuffenyl polyclorinedig'!S$38, "ERROR", 'Data deuffenyl polyclorinedig'!S36), IF('Data deuffenyl polyclorinedig'!S36="&lt;LOD",'Data deuffenyl polyclorinedig'!S$38, "ERROR")))</f>
        <v/>
      </c>
      <c r="U37" s="141" t="str">
        <f>IF('Data deuffenyl polyclorinedig'!T36="","",IF(ISNUMBER('Data deuffenyl polyclorinedig'!T36)=TRUE, IF('Data deuffenyl polyclorinedig'!T36&lt;'Data deuffenyl polyclorinedig'!T$38, "ERROR", 'Data deuffenyl polyclorinedig'!T36), IF('Data deuffenyl polyclorinedig'!T36="&lt;LOD",'Data deuffenyl polyclorinedig'!T$38, "ERROR")))</f>
        <v/>
      </c>
      <c r="V37" s="141" t="str">
        <f>IF('Data deuffenyl polyclorinedig'!U36="","",IF(ISNUMBER('Data deuffenyl polyclorinedig'!U36)=TRUE, IF('Data deuffenyl polyclorinedig'!U36&lt;'Data deuffenyl polyclorinedig'!U$38, "ERROR", 'Data deuffenyl polyclorinedig'!U36), IF('Data deuffenyl polyclorinedig'!U36="&lt;LOD",'Data deuffenyl polyclorinedig'!U$38, "ERROR")))</f>
        <v/>
      </c>
      <c r="W37" s="141" t="str">
        <f>IF('Data deuffenyl polyclorinedig'!V36="","",IF(ISNUMBER('Data deuffenyl polyclorinedig'!V36)=TRUE, IF('Data deuffenyl polyclorinedig'!V36&lt;'Data deuffenyl polyclorinedig'!V$38, "ERROR", 'Data deuffenyl polyclorinedig'!V36), IF('Data deuffenyl polyclorinedig'!V36="&lt;LOD",'Data deuffenyl polyclorinedig'!V$38, "ERROR")))</f>
        <v/>
      </c>
      <c r="X37" s="141" t="str">
        <f>IF('Data deuffenyl polyclorinedig'!W36="","",IF(ISNUMBER('Data deuffenyl polyclorinedig'!W36)=TRUE, IF('Data deuffenyl polyclorinedig'!W36&lt;'Data deuffenyl polyclorinedig'!W$38, "ERROR", 'Data deuffenyl polyclorinedig'!W36), IF('Data deuffenyl polyclorinedig'!W36="&lt;LOD",'Data deuffenyl polyclorinedig'!W$38, "ERROR")))</f>
        <v/>
      </c>
      <c r="Y37" s="24" t="str">
        <f>IF('Data deuffenyl polyclorinedig'!X36="","",IF(ISNUMBER('Data deuffenyl polyclorinedig'!X36)=TRUE, IF('Data deuffenyl polyclorinedig'!X36&lt;'Data deuffenyl polyclorinedig'!X$38, "ERROR", 'Data deuffenyl polyclorinedig'!X36), IF('Data deuffenyl polyclorinedig'!X36="&lt;LOD",'Data deuffenyl polyclorinedig'!X$38, "ERROR")))</f>
        <v/>
      </c>
      <c r="Z37" s="24" t="str">
        <f>IF('Data deuffenyl polyclorinedig'!Y36="","",IF(ISNUMBER('Data deuffenyl polyclorinedig'!Y36)=TRUE, IF('Data deuffenyl polyclorinedig'!Y36&lt;'Data deuffenyl polyclorinedig'!Y$38, "ERROR", 'Data deuffenyl polyclorinedig'!Y36), IF('Data deuffenyl polyclorinedig'!Y36="&lt;LOD",'Data deuffenyl polyclorinedig'!Y$38, "ERROR")))</f>
        <v/>
      </c>
      <c r="AA37" s="24" t="str">
        <f>IF('Data deuffenyl polyclorinedig'!Z36="","",IF(ISNUMBER('Data deuffenyl polyclorinedig'!Z36)=TRUE, IF('Data deuffenyl polyclorinedig'!Z36&lt;'Data deuffenyl polyclorinedig'!Z$38, "ERROR", 'Data deuffenyl polyclorinedig'!Z36), IF('Data deuffenyl polyclorinedig'!Z36="&lt;LOD",'Data deuffenyl polyclorinedig'!Z$38, "ERROR")))</f>
        <v/>
      </c>
      <c r="AB37" s="24" t="str">
        <f>IF('Data deuffenyl polyclorinedig'!AA36="","",IF(ISNUMBER('Data deuffenyl polyclorinedig'!AA36)=TRUE, IF('Data deuffenyl polyclorinedig'!AA36&lt;'Data deuffenyl polyclorinedig'!AA$38, "ERROR", 'Data deuffenyl polyclorinedig'!AA36), IF('Data deuffenyl polyclorinedig'!AA36="&lt;LOD",'Data deuffenyl polyclorinedig'!AA$38, "ERROR")))</f>
        <v/>
      </c>
      <c r="AC37" s="24" t="str">
        <f>IF('Data deuffenyl polyclorinedig'!AB36="","",IF(ISNUMBER('Data deuffenyl polyclorinedig'!AB36)=TRUE, IF('Data deuffenyl polyclorinedig'!AB36&lt;'Data deuffenyl polyclorinedig'!AB$38, "ERROR", 'Data deuffenyl polyclorinedig'!AB36), IF('Data deuffenyl polyclorinedig'!AB36="&lt;LOD",'Data deuffenyl polyclorinedig'!AB$38, "ERROR")))</f>
        <v/>
      </c>
      <c r="AD37" s="24" t="str">
        <f>IF('Data deuffenyl polyclorinedig'!AC36="","",IF(ISNUMBER('Data deuffenyl polyclorinedig'!AC36)=TRUE, IF('Data deuffenyl polyclorinedig'!AC36&lt;'Data deuffenyl polyclorinedig'!AC$38, "ERROR", 'Data deuffenyl polyclorinedig'!AC36), IF('Data deuffenyl polyclorinedig'!AC36="&lt;LOD",'Data deuffenyl polyclorinedig'!AC$38, "ERROR")))</f>
        <v/>
      </c>
      <c r="AE37" s="24" t="str">
        <f>IF('Data deuffenyl polyclorinedig'!AD36="","",IF(ISNUMBER('Data deuffenyl polyclorinedig'!AD36)=TRUE, IF('Data deuffenyl polyclorinedig'!AD36&lt;'Data deuffenyl polyclorinedig'!AD$38, "ERROR", 'Data deuffenyl polyclorinedig'!AD36), IF('Data deuffenyl polyclorinedig'!AD36="&lt;LOD",'Data deuffenyl polyclorinedig'!AD$38, "ERROR")))</f>
        <v/>
      </c>
      <c r="AF37" s="24" t="str">
        <f>IF('Data deuffenyl polyclorinedig'!AE36="","",IF(ISNUMBER('Data deuffenyl polyclorinedig'!AE36)=TRUE, IF('Data deuffenyl polyclorinedig'!AE36&lt;'Data deuffenyl polyclorinedig'!AE$38, "ERROR", 'Data deuffenyl polyclorinedig'!AE36), IF('Data deuffenyl polyclorinedig'!AE36="&lt;LOD",'Data deuffenyl polyclorinedig'!AE$38, "ERROR")))</f>
        <v/>
      </c>
      <c r="AG37" s="24" t="str">
        <f>IF('Data deuffenyl polyclorinedig'!AF36="","",IF(ISNUMBER('Data deuffenyl polyclorinedig'!AF36)=TRUE, IF('Data deuffenyl polyclorinedig'!AF36&lt;'Data deuffenyl polyclorinedig'!AF$38, "ERROR", 'Data deuffenyl polyclorinedig'!AF36), IF('Data deuffenyl polyclorinedig'!AF36="&lt;LOD",'Data deuffenyl polyclorinedig'!AF$38, "ERROR")))</f>
        <v/>
      </c>
      <c r="AH37" s="24" t="str">
        <f>IF('Data deuffenyl polyclorinedig'!AG36="","",IF(ISNUMBER('Data deuffenyl polyclorinedig'!AG36)=TRUE, IF('Data deuffenyl polyclorinedig'!AG36&lt;'Data deuffenyl polyclorinedig'!AG$38, "ERROR", 'Data deuffenyl polyclorinedig'!AG36), IF('Data deuffenyl polyclorinedig'!AG36="&lt;LOD",'Data deuffenyl polyclorinedig'!AG$38, "ERROR")))</f>
        <v/>
      </c>
      <c r="AI37" s="24" t="str">
        <f>IF('Data deuffenyl polyclorinedig'!AH36="","",IF(ISNUMBER('Data deuffenyl polyclorinedig'!AH36)=TRUE, IF('Data deuffenyl polyclorinedig'!AH36&lt;'Data deuffenyl polyclorinedig'!AH$38, "ERROR", 'Data deuffenyl polyclorinedig'!AH36), IF('Data deuffenyl polyclorinedig'!AH36="&lt;LOD",'Data deuffenyl polyclorinedig'!AH$38, "ERROR")))</f>
        <v/>
      </c>
      <c r="AJ37" s="37" t="str">
        <f>IF('Data deuffenyl polyclorinedig'!AI36="","",IF(ISNUMBER('Data deuffenyl polyclorinedig'!AI36)=TRUE, IF('Data deuffenyl polyclorinedig'!AI36&lt;'Data deuffenyl polyclorinedig'!AI$38, "ERROR", 'Data deuffenyl polyclorinedig'!AI36), IF('Data deuffenyl polyclorinedig'!AI36="&lt;LOD",'Data deuffenyl polyclorinedig'!AI$38, "ERROR")))</f>
        <v/>
      </c>
      <c r="AK37" s="41" t="str">
        <f t="shared" si="2"/>
        <v/>
      </c>
      <c r="AL37" s="226" t="str">
        <f t="shared" si="3"/>
        <v/>
      </c>
      <c r="AM37" s="400"/>
    </row>
    <row r="38" spans="7:39" ht="20.149999999999999" customHeight="1" thickBot="1" x14ac:dyDescent="0.4">
      <c r="G38" s="396"/>
      <c r="H38" s="28" t="str">
        <f>IF('Data deuffenyl polyclorinedig'!H37="","",'Data deuffenyl polyclorinedig'!H37)</f>
        <v/>
      </c>
      <c r="I38" s="29" t="str">
        <f>IF('Data deuffenyl polyclorinedig'!I37="","",'Data deuffenyl polyclorinedig'!I37)</f>
        <v/>
      </c>
      <c r="J38" s="209" t="str">
        <f>IFERROR(IF(K38="","",(IF(VLOOKUP(K38,'Gwybodaeth Ymgeiswyr'!$K$8:$L$37,2,0)="y","y",""))),"Manual entry required")</f>
        <v/>
      </c>
      <c r="K38" s="38" t="str">
        <f>IF('Data deuffenyl polyclorinedig'!J37="","",'Data deuffenyl polyclorinedig'!J37)</f>
        <v/>
      </c>
      <c r="L38" s="28" t="str">
        <f>IF('Data deuffenyl polyclorinedig'!K37="","",IF(ISNUMBER('Data deuffenyl polyclorinedig'!K37)=TRUE, IF('Data deuffenyl polyclorinedig'!K37&lt;'Data deuffenyl polyclorinedig'!K$38, "ERROR", 'Data deuffenyl polyclorinedig'!K37), IF('Data deuffenyl polyclorinedig'!K37="&lt;LOD",'Data deuffenyl polyclorinedig'!K$38, "ERROR")))</f>
        <v/>
      </c>
      <c r="M38" s="239" t="str">
        <f>IF('Data deuffenyl polyclorinedig'!L37="","",IF(ISNUMBER('Data deuffenyl polyclorinedig'!L37)=TRUE, IF('Data deuffenyl polyclorinedig'!L37&lt;'Data deuffenyl polyclorinedig'!L$38, "ERROR", 'Data deuffenyl polyclorinedig'!L37), IF('Data deuffenyl polyclorinedig'!L37="&lt;LOD",'Data deuffenyl polyclorinedig'!L$38, "ERROR")))</f>
        <v/>
      </c>
      <c r="N38" s="239" t="str">
        <f>IF('Data deuffenyl polyclorinedig'!M37="","",IF(ISNUMBER('Data deuffenyl polyclorinedig'!M37)=TRUE, IF('Data deuffenyl polyclorinedig'!M37&lt;'Data deuffenyl polyclorinedig'!M$38, "ERROR", 'Data deuffenyl polyclorinedig'!M37), IF('Data deuffenyl polyclorinedig'!M37="&lt;LOD",'Data deuffenyl polyclorinedig'!M$38, "ERROR")))</f>
        <v/>
      </c>
      <c r="O38" s="239" t="str">
        <f>IF('Data deuffenyl polyclorinedig'!N37="","",IF(ISNUMBER('Data deuffenyl polyclorinedig'!N37)=TRUE, IF('Data deuffenyl polyclorinedig'!N37&lt;'Data deuffenyl polyclorinedig'!N$38, "ERROR", 'Data deuffenyl polyclorinedig'!N37), IF('Data deuffenyl polyclorinedig'!N37="&lt;LOD",'Data deuffenyl polyclorinedig'!N$38, "ERROR")))</f>
        <v/>
      </c>
      <c r="P38" s="239" t="str">
        <f>IF('Data deuffenyl polyclorinedig'!O37="","",IF(ISNUMBER('Data deuffenyl polyclorinedig'!O37)=TRUE, IF('Data deuffenyl polyclorinedig'!O37&lt;'Data deuffenyl polyclorinedig'!O$38, "ERROR", 'Data deuffenyl polyclorinedig'!O37), IF('Data deuffenyl polyclorinedig'!O37="&lt;LOD",'Data deuffenyl polyclorinedig'!O$38, "ERROR")))</f>
        <v/>
      </c>
      <c r="Q38" s="239" t="str">
        <f>IF('Data deuffenyl polyclorinedig'!P37="","",IF(ISNUMBER('Data deuffenyl polyclorinedig'!P37)=TRUE, IF('Data deuffenyl polyclorinedig'!P37&lt;'Data deuffenyl polyclorinedig'!P$38, "ERROR", 'Data deuffenyl polyclorinedig'!P37), IF('Data deuffenyl polyclorinedig'!P37="&lt;LOD",'Data deuffenyl polyclorinedig'!P$38, "ERROR")))</f>
        <v/>
      </c>
      <c r="R38" s="239" t="str">
        <f>IF('Data deuffenyl polyclorinedig'!Q37="","",IF(ISNUMBER('Data deuffenyl polyclorinedig'!Q37)=TRUE, IF('Data deuffenyl polyclorinedig'!Q37&lt;'Data deuffenyl polyclorinedig'!Q$38, "ERROR", 'Data deuffenyl polyclorinedig'!Q37), IF('Data deuffenyl polyclorinedig'!Q37="&lt;LOD",'Data deuffenyl polyclorinedig'!Q$38, "ERROR")))</f>
        <v/>
      </c>
      <c r="S38" s="239" t="str">
        <f>IF('Data deuffenyl polyclorinedig'!R37="","",IF(ISNUMBER('Data deuffenyl polyclorinedig'!R37)=TRUE, IF('Data deuffenyl polyclorinedig'!R37&lt;'Data deuffenyl polyclorinedig'!R$38, "ERROR", 'Data deuffenyl polyclorinedig'!R37), IF('Data deuffenyl polyclorinedig'!R37="&lt;LOD",'Data deuffenyl polyclorinedig'!R$38, "ERROR")))</f>
        <v/>
      </c>
      <c r="T38" s="239" t="str">
        <f>IF('Data deuffenyl polyclorinedig'!S37="","",IF(ISNUMBER('Data deuffenyl polyclorinedig'!S37)=TRUE, IF('Data deuffenyl polyclorinedig'!S37&lt;'Data deuffenyl polyclorinedig'!S$38, "ERROR", 'Data deuffenyl polyclorinedig'!S37), IF('Data deuffenyl polyclorinedig'!S37="&lt;LOD",'Data deuffenyl polyclorinedig'!S$38, "ERROR")))</f>
        <v/>
      </c>
      <c r="U38" s="239" t="str">
        <f>IF('Data deuffenyl polyclorinedig'!T37="","",IF(ISNUMBER('Data deuffenyl polyclorinedig'!T37)=TRUE, IF('Data deuffenyl polyclorinedig'!T37&lt;'Data deuffenyl polyclorinedig'!T$38, "ERROR", 'Data deuffenyl polyclorinedig'!T37), IF('Data deuffenyl polyclorinedig'!T37="&lt;LOD",'Data deuffenyl polyclorinedig'!T$38, "ERROR")))</f>
        <v/>
      </c>
      <c r="V38" s="239" t="str">
        <f>IF('Data deuffenyl polyclorinedig'!U37="","",IF(ISNUMBER('Data deuffenyl polyclorinedig'!U37)=TRUE, IF('Data deuffenyl polyclorinedig'!U37&lt;'Data deuffenyl polyclorinedig'!U$38, "ERROR", 'Data deuffenyl polyclorinedig'!U37), IF('Data deuffenyl polyclorinedig'!U37="&lt;LOD",'Data deuffenyl polyclorinedig'!U$38, "ERROR")))</f>
        <v/>
      </c>
      <c r="W38" s="239" t="str">
        <f>IF('Data deuffenyl polyclorinedig'!V37="","",IF(ISNUMBER('Data deuffenyl polyclorinedig'!V37)=TRUE, IF('Data deuffenyl polyclorinedig'!V37&lt;'Data deuffenyl polyclorinedig'!V$38, "ERROR", 'Data deuffenyl polyclorinedig'!V37), IF('Data deuffenyl polyclorinedig'!V37="&lt;LOD",'Data deuffenyl polyclorinedig'!V$38, "ERROR")))</f>
        <v/>
      </c>
      <c r="X38" s="239" t="str">
        <f>IF('Data deuffenyl polyclorinedig'!W37="","",IF(ISNUMBER('Data deuffenyl polyclorinedig'!W37)=TRUE, IF('Data deuffenyl polyclorinedig'!W37&lt;'Data deuffenyl polyclorinedig'!W$38, "ERROR", 'Data deuffenyl polyclorinedig'!W37), IF('Data deuffenyl polyclorinedig'!W37="&lt;LOD",'Data deuffenyl polyclorinedig'!W$38, "ERROR")))</f>
        <v/>
      </c>
      <c r="Y38" s="29" t="str">
        <f>IF('Data deuffenyl polyclorinedig'!X37="","",IF(ISNUMBER('Data deuffenyl polyclorinedig'!X37)=TRUE, IF('Data deuffenyl polyclorinedig'!X37&lt;'Data deuffenyl polyclorinedig'!X$38, "ERROR", 'Data deuffenyl polyclorinedig'!X37), IF('Data deuffenyl polyclorinedig'!X37="&lt;LOD",'Data deuffenyl polyclorinedig'!X$38, "ERROR")))</f>
        <v/>
      </c>
      <c r="Z38" s="29" t="str">
        <f>IF('Data deuffenyl polyclorinedig'!Y37="","",IF(ISNUMBER('Data deuffenyl polyclorinedig'!Y37)=TRUE, IF('Data deuffenyl polyclorinedig'!Y37&lt;'Data deuffenyl polyclorinedig'!Y$38, "ERROR", 'Data deuffenyl polyclorinedig'!Y37), IF('Data deuffenyl polyclorinedig'!Y37="&lt;LOD",'Data deuffenyl polyclorinedig'!Y$38, "ERROR")))</f>
        <v/>
      </c>
      <c r="AA38" s="29" t="str">
        <f>IF('Data deuffenyl polyclorinedig'!Z37="","",IF(ISNUMBER('Data deuffenyl polyclorinedig'!Z37)=TRUE, IF('Data deuffenyl polyclorinedig'!Z37&lt;'Data deuffenyl polyclorinedig'!Z$38, "ERROR", 'Data deuffenyl polyclorinedig'!Z37), IF('Data deuffenyl polyclorinedig'!Z37="&lt;LOD",'Data deuffenyl polyclorinedig'!Z$38, "ERROR")))</f>
        <v/>
      </c>
      <c r="AB38" s="29" t="str">
        <f>IF('Data deuffenyl polyclorinedig'!AA37="","",IF(ISNUMBER('Data deuffenyl polyclorinedig'!AA37)=TRUE, IF('Data deuffenyl polyclorinedig'!AA37&lt;'Data deuffenyl polyclorinedig'!AA$38, "ERROR", 'Data deuffenyl polyclorinedig'!AA37), IF('Data deuffenyl polyclorinedig'!AA37="&lt;LOD",'Data deuffenyl polyclorinedig'!AA$38, "ERROR")))</f>
        <v/>
      </c>
      <c r="AC38" s="29" t="str">
        <f>IF('Data deuffenyl polyclorinedig'!AB37="","",IF(ISNUMBER('Data deuffenyl polyclorinedig'!AB37)=TRUE, IF('Data deuffenyl polyclorinedig'!AB37&lt;'Data deuffenyl polyclorinedig'!AB$38, "ERROR", 'Data deuffenyl polyclorinedig'!AB37), IF('Data deuffenyl polyclorinedig'!AB37="&lt;LOD",'Data deuffenyl polyclorinedig'!AB$38, "ERROR")))</f>
        <v/>
      </c>
      <c r="AD38" s="29" t="str">
        <f>IF('Data deuffenyl polyclorinedig'!AC37="","",IF(ISNUMBER('Data deuffenyl polyclorinedig'!AC37)=TRUE, IF('Data deuffenyl polyclorinedig'!AC37&lt;'Data deuffenyl polyclorinedig'!AC$38, "ERROR", 'Data deuffenyl polyclorinedig'!AC37), IF('Data deuffenyl polyclorinedig'!AC37="&lt;LOD",'Data deuffenyl polyclorinedig'!AC$38, "ERROR")))</f>
        <v/>
      </c>
      <c r="AE38" s="29" t="str">
        <f>IF('Data deuffenyl polyclorinedig'!AD37="","",IF(ISNUMBER('Data deuffenyl polyclorinedig'!AD37)=TRUE, IF('Data deuffenyl polyclorinedig'!AD37&lt;'Data deuffenyl polyclorinedig'!AD$38, "ERROR", 'Data deuffenyl polyclorinedig'!AD37), IF('Data deuffenyl polyclorinedig'!AD37="&lt;LOD",'Data deuffenyl polyclorinedig'!AD$38, "ERROR")))</f>
        <v/>
      </c>
      <c r="AF38" s="29" t="str">
        <f>IF('Data deuffenyl polyclorinedig'!AE37="","",IF(ISNUMBER('Data deuffenyl polyclorinedig'!AE37)=TRUE, IF('Data deuffenyl polyclorinedig'!AE37&lt;'Data deuffenyl polyclorinedig'!AE$38, "ERROR", 'Data deuffenyl polyclorinedig'!AE37), IF('Data deuffenyl polyclorinedig'!AE37="&lt;LOD",'Data deuffenyl polyclorinedig'!AE$38, "ERROR")))</f>
        <v/>
      </c>
      <c r="AG38" s="29" t="str">
        <f>IF('Data deuffenyl polyclorinedig'!AF37="","",IF(ISNUMBER('Data deuffenyl polyclorinedig'!AF37)=TRUE, IF('Data deuffenyl polyclorinedig'!AF37&lt;'Data deuffenyl polyclorinedig'!AF$38, "ERROR", 'Data deuffenyl polyclorinedig'!AF37), IF('Data deuffenyl polyclorinedig'!AF37="&lt;LOD",'Data deuffenyl polyclorinedig'!AF$38, "ERROR")))</f>
        <v/>
      </c>
      <c r="AH38" s="29" t="str">
        <f>IF('Data deuffenyl polyclorinedig'!AG37="","",IF(ISNUMBER('Data deuffenyl polyclorinedig'!AG37)=TRUE, IF('Data deuffenyl polyclorinedig'!AG37&lt;'Data deuffenyl polyclorinedig'!AG$38, "ERROR", 'Data deuffenyl polyclorinedig'!AG37), IF('Data deuffenyl polyclorinedig'!AG37="&lt;LOD",'Data deuffenyl polyclorinedig'!AG$38, "ERROR")))</f>
        <v/>
      </c>
      <c r="AI38" s="29" t="str">
        <f>IF('Data deuffenyl polyclorinedig'!AH37="","",IF(ISNUMBER('Data deuffenyl polyclorinedig'!AH37)=TRUE, IF('Data deuffenyl polyclorinedig'!AH37&lt;'Data deuffenyl polyclorinedig'!AH$38, "ERROR", 'Data deuffenyl polyclorinedig'!AH37), IF('Data deuffenyl polyclorinedig'!AH37="&lt;LOD",'Data deuffenyl polyclorinedig'!AH$38, "ERROR")))</f>
        <v/>
      </c>
      <c r="AJ38" s="38" t="str">
        <f>IF('Data deuffenyl polyclorinedig'!AI37="","",IF(ISNUMBER('Data deuffenyl polyclorinedig'!AI37)=TRUE, IF('Data deuffenyl polyclorinedig'!AI37&lt;'Data deuffenyl polyclorinedig'!AI$38, "ERROR", 'Data deuffenyl polyclorinedig'!AI37), IF('Data deuffenyl polyclorinedig'!AI37="&lt;LOD",'Data deuffenyl polyclorinedig'!AI$38, "ERROR")))</f>
        <v/>
      </c>
      <c r="AK38" s="42" t="str">
        <f t="shared" si="2"/>
        <v/>
      </c>
      <c r="AL38" s="227" t="str">
        <f t="shared" si="3"/>
        <v/>
      </c>
      <c r="AM38" s="400"/>
    </row>
    <row r="39" spans="7:39" ht="19.5" customHeight="1" thickBot="1" x14ac:dyDescent="0.4">
      <c r="G39" s="396"/>
      <c r="H39" s="13"/>
      <c r="I39" s="14"/>
      <c r="J39" s="12" t="s">
        <v>142</v>
      </c>
      <c r="K39" s="50"/>
      <c r="L39" s="219" t="str">
        <f t="shared" ref="L39:AL39" si="4">IF(COUNT(L9:L38)&lt;1,"", AVERAGE(L9:L38))</f>
        <v/>
      </c>
      <c r="M39" s="240" t="str">
        <f t="shared" si="4"/>
        <v/>
      </c>
      <c r="N39" s="240" t="str">
        <f t="shared" si="4"/>
        <v/>
      </c>
      <c r="O39" s="240" t="str">
        <f t="shared" si="4"/>
        <v/>
      </c>
      <c r="P39" s="240" t="str">
        <f t="shared" si="4"/>
        <v/>
      </c>
      <c r="Q39" s="240" t="str">
        <f t="shared" si="4"/>
        <v/>
      </c>
      <c r="R39" s="240" t="str">
        <f t="shared" si="4"/>
        <v/>
      </c>
      <c r="S39" s="240" t="str">
        <f t="shared" si="4"/>
        <v/>
      </c>
      <c r="T39" s="240" t="str">
        <f t="shared" si="4"/>
        <v/>
      </c>
      <c r="U39" s="240" t="str">
        <f t="shared" si="4"/>
        <v/>
      </c>
      <c r="V39" s="240" t="str">
        <f t="shared" si="4"/>
        <v/>
      </c>
      <c r="W39" s="240" t="str">
        <f t="shared" si="4"/>
        <v/>
      </c>
      <c r="X39" s="240" t="str">
        <f t="shared" si="4"/>
        <v/>
      </c>
      <c r="Y39" s="220" t="str">
        <f t="shared" si="4"/>
        <v/>
      </c>
      <c r="Z39" s="220" t="str">
        <f t="shared" si="4"/>
        <v/>
      </c>
      <c r="AA39" s="220" t="str">
        <f t="shared" si="4"/>
        <v/>
      </c>
      <c r="AB39" s="220" t="str">
        <f t="shared" si="4"/>
        <v/>
      </c>
      <c r="AC39" s="220" t="str">
        <f t="shared" si="4"/>
        <v/>
      </c>
      <c r="AD39" s="220" t="str">
        <f t="shared" si="4"/>
        <v/>
      </c>
      <c r="AE39" s="220" t="str">
        <f t="shared" si="4"/>
        <v/>
      </c>
      <c r="AF39" s="220" t="str">
        <f t="shared" si="4"/>
        <v/>
      </c>
      <c r="AG39" s="220" t="str">
        <f t="shared" si="4"/>
        <v/>
      </c>
      <c r="AH39" s="220" t="str">
        <f t="shared" si="4"/>
        <v/>
      </c>
      <c r="AI39" s="220" t="str">
        <f t="shared" si="4"/>
        <v/>
      </c>
      <c r="AJ39" s="231" t="str">
        <f t="shared" si="4"/>
        <v/>
      </c>
      <c r="AK39" s="231" t="str">
        <f t="shared" si="4"/>
        <v/>
      </c>
      <c r="AL39" s="228" t="str">
        <f t="shared" si="4"/>
        <v/>
      </c>
      <c r="AM39" s="400"/>
    </row>
    <row r="40" spans="7:39" ht="19.5" customHeight="1" thickBot="1" x14ac:dyDescent="0.4">
      <c r="G40" s="396"/>
      <c r="H40" s="424"/>
      <c r="I40" s="424"/>
      <c r="J40" s="424"/>
      <c r="K40" s="425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8"/>
      <c r="AJ40" s="398"/>
      <c r="AK40" s="398"/>
      <c r="AL40" s="398"/>
      <c r="AM40" s="400"/>
    </row>
    <row r="41" spans="7:39" ht="19.5" customHeight="1" thickBot="1" x14ac:dyDescent="0.4">
      <c r="G41" s="396"/>
      <c r="H41" s="13"/>
      <c r="I41" s="14"/>
      <c r="J41" s="14"/>
      <c r="K41" s="12" t="s">
        <v>172</v>
      </c>
      <c r="L41" s="241"/>
      <c r="M41" s="242"/>
      <c r="N41" s="242"/>
      <c r="O41" s="242"/>
      <c r="P41" s="242"/>
      <c r="Q41" s="242"/>
      <c r="R41" s="242"/>
      <c r="S41" s="241"/>
      <c r="T41" s="242"/>
      <c r="U41" s="242"/>
      <c r="V41" s="242"/>
      <c r="W41" s="242"/>
      <c r="X41" s="242"/>
      <c r="Y41" s="242"/>
      <c r="Z41" s="242"/>
      <c r="AA41" s="241"/>
      <c r="AB41" s="242"/>
      <c r="AC41" s="241"/>
      <c r="AD41" s="242"/>
      <c r="AE41" s="242"/>
      <c r="AF41" s="242"/>
      <c r="AG41" s="242"/>
      <c r="AH41" s="242"/>
      <c r="AI41" s="242"/>
      <c r="AJ41" s="242"/>
      <c r="AK41" s="242">
        <v>0.01</v>
      </c>
      <c r="AL41" s="258">
        <v>0.02</v>
      </c>
      <c r="AM41" s="428"/>
    </row>
    <row r="42" spans="7:39" ht="19.5" customHeight="1" thickBot="1" x14ac:dyDescent="0.4">
      <c r="G42" s="396"/>
      <c r="H42" s="13"/>
      <c r="I42" s="14"/>
      <c r="J42" s="14"/>
      <c r="K42" s="12" t="s">
        <v>231</v>
      </c>
      <c r="L42" s="259"/>
      <c r="M42" s="260"/>
      <c r="N42" s="260"/>
      <c r="O42" s="260"/>
      <c r="P42" s="260"/>
      <c r="Q42" s="260"/>
      <c r="R42" s="260"/>
      <c r="S42" s="259"/>
      <c r="T42" s="260"/>
      <c r="U42" s="260"/>
      <c r="V42" s="260"/>
      <c r="W42" s="260"/>
      <c r="X42" s="260"/>
      <c r="Y42" s="260"/>
      <c r="Z42" s="260"/>
      <c r="AA42" s="259"/>
      <c r="AB42" s="260"/>
      <c r="AC42" s="259"/>
      <c r="AD42" s="260"/>
      <c r="AE42" s="260"/>
      <c r="AF42" s="260"/>
      <c r="AG42" s="260"/>
      <c r="AH42" s="260"/>
      <c r="AI42" s="260"/>
      <c r="AJ42" s="260"/>
      <c r="AK42" s="260"/>
      <c r="AL42" s="261">
        <v>0.2</v>
      </c>
      <c r="AM42" s="428"/>
    </row>
    <row r="43" spans="7:39" ht="20.149999999999999" customHeight="1" thickBot="1" x14ac:dyDescent="0.4">
      <c r="G43" s="397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422"/>
      <c r="U43" s="422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398"/>
      <c r="AK43" s="398"/>
      <c r="AL43" s="398"/>
      <c r="AM43" s="399"/>
    </row>
    <row r="44" spans="7:39" ht="20.149999999999999" customHeight="1" x14ac:dyDescent="0.35">
      <c r="AM44" s="3"/>
    </row>
    <row r="45" spans="7:39" ht="20.149999999999999" customHeight="1" x14ac:dyDescent="0.35">
      <c r="AM45" s="3"/>
    </row>
    <row r="46" spans="7:39" ht="20.149999999999999" customHeight="1" thickBot="1" x14ac:dyDescent="0.4">
      <c r="H46" s="19" t="s">
        <v>133</v>
      </c>
      <c r="AM46" s="3"/>
    </row>
    <row r="47" spans="7:39" ht="20.149999999999999" customHeight="1" thickBot="1" x14ac:dyDescent="0.4">
      <c r="G47" s="395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422"/>
      <c r="U47" s="422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  <c r="AJ47" s="393"/>
      <c r="AK47" s="393"/>
      <c r="AL47" s="393"/>
      <c r="AM47" s="394"/>
    </row>
    <row r="48" spans="7:39" ht="20.149999999999999" customHeight="1" x14ac:dyDescent="0.35">
      <c r="G48" s="396"/>
      <c r="H48" s="467" t="s">
        <v>23</v>
      </c>
      <c r="I48" s="470" t="s">
        <v>9</v>
      </c>
      <c r="J48" s="470" t="s">
        <v>78</v>
      </c>
      <c r="K48" s="523" t="s">
        <v>24</v>
      </c>
      <c r="L48" s="539" t="s">
        <v>232</v>
      </c>
      <c r="M48" s="540"/>
      <c r="N48" s="540"/>
      <c r="O48" s="540"/>
      <c r="P48" s="540"/>
      <c r="Q48" s="540"/>
      <c r="R48" s="540"/>
      <c r="S48" s="540"/>
      <c r="T48" s="540"/>
      <c r="U48" s="540"/>
      <c r="V48" s="540"/>
      <c r="W48" s="540"/>
      <c r="X48" s="540"/>
      <c r="Y48" s="540"/>
      <c r="Z48" s="540"/>
      <c r="AA48" s="540"/>
      <c r="AB48" s="540"/>
      <c r="AC48" s="540"/>
      <c r="AD48" s="540"/>
      <c r="AE48" s="540"/>
      <c r="AF48" s="540"/>
      <c r="AG48" s="540"/>
      <c r="AH48" s="540"/>
      <c r="AI48" s="540"/>
      <c r="AJ48" s="540"/>
      <c r="AK48" s="547" t="s">
        <v>229</v>
      </c>
      <c r="AL48" s="550" t="s">
        <v>230</v>
      </c>
      <c r="AM48" s="400"/>
    </row>
    <row r="49" spans="7:39" ht="40.5" customHeight="1" x14ac:dyDescent="0.35">
      <c r="G49" s="396"/>
      <c r="H49" s="468"/>
      <c r="I49" s="471"/>
      <c r="J49" s="471"/>
      <c r="K49" s="546"/>
      <c r="L49" s="246" t="s">
        <v>177</v>
      </c>
      <c r="M49" s="247" t="s">
        <v>178</v>
      </c>
      <c r="N49" s="247" t="s">
        <v>179</v>
      </c>
      <c r="O49" s="248" t="s">
        <v>180</v>
      </c>
      <c r="P49" s="247" t="s">
        <v>181</v>
      </c>
      <c r="Q49" s="248" t="s">
        <v>182</v>
      </c>
      <c r="R49" s="105" t="s">
        <v>183</v>
      </c>
      <c r="S49" s="105" t="s">
        <v>184</v>
      </c>
      <c r="T49" s="105" t="s">
        <v>185</v>
      </c>
      <c r="U49" s="249" t="s">
        <v>186</v>
      </c>
      <c r="V49" s="105" t="s">
        <v>187</v>
      </c>
      <c r="W49" s="105" t="s">
        <v>188</v>
      </c>
      <c r="X49" s="105" t="s">
        <v>189</v>
      </c>
      <c r="Y49" s="250" t="s">
        <v>190</v>
      </c>
      <c r="Z49" s="249" t="s">
        <v>191</v>
      </c>
      <c r="AA49" s="105" t="s">
        <v>192</v>
      </c>
      <c r="AB49" s="105" t="s">
        <v>193</v>
      </c>
      <c r="AC49" s="105" t="s">
        <v>194</v>
      </c>
      <c r="AD49" s="249" t="s">
        <v>195</v>
      </c>
      <c r="AE49" s="105" t="s">
        <v>196</v>
      </c>
      <c r="AF49" s="105" t="s">
        <v>197</v>
      </c>
      <c r="AG49" s="105" t="s">
        <v>198</v>
      </c>
      <c r="AH49" s="105" t="s">
        <v>199</v>
      </c>
      <c r="AI49" s="249" t="s">
        <v>200</v>
      </c>
      <c r="AJ49" s="251" t="s">
        <v>201</v>
      </c>
      <c r="AK49" s="548"/>
      <c r="AL49" s="551"/>
      <c r="AM49" s="400"/>
    </row>
    <row r="50" spans="7:39" ht="20.149999999999999" customHeight="1" thickBot="1" x14ac:dyDescent="0.4">
      <c r="G50" s="396"/>
      <c r="H50" s="469"/>
      <c r="I50" s="472"/>
      <c r="J50" s="472"/>
      <c r="K50" s="524"/>
      <c r="L50" s="252" t="s">
        <v>202</v>
      </c>
      <c r="M50" s="253" t="s">
        <v>203</v>
      </c>
      <c r="N50" s="253" t="s">
        <v>204</v>
      </c>
      <c r="O50" s="254" t="s">
        <v>205</v>
      </c>
      <c r="P50" s="253" t="s">
        <v>206</v>
      </c>
      <c r="Q50" s="254" t="s">
        <v>207</v>
      </c>
      <c r="R50" s="107" t="s">
        <v>208</v>
      </c>
      <c r="S50" s="107" t="s">
        <v>209</v>
      </c>
      <c r="T50" s="107" t="s">
        <v>210</v>
      </c>
      <c r="U50" s="255" t="s">
        <v>211</v>
      </c>
      <c r="V50" s="107" t="s">
        <v>212</v>
      </c>
      <c r="W50" s="107" t="s">
        <v>213</v>
      </c>
      <c r="X50" s="107" t="s">
        <v>214</v>
      </c>
      <c r="Y50" s="256" t="s">
        <v>215</v>
      </c>
      <c r="Z50" s="255" t="s">
        <v>216</v>
      </c>
      <c r="AA50" s="107" t="s">
        <v>217</v>
      </c>
      <c r="AB50" s="107" t="s">
        <v>218</v>
      </c>
      <c r="AC50" s="107" t="s">
        <v>219</v>
      </c>
      <c r="AD50" s="255" t="s">
        <v>220</v>
      </c>
      <c r="AE50" s="107" t="s">
        <v>221</v>
      </c>
      <c r="AF50" s="107" t="s">
        <v>222</v>
      </c>
      <c r="AG50" s="107" t="s">
        <v>223</v>
      </c>
      <c r="AH50" s="107" t="s">
        <v>224</v>
      </c>
      <c r="AI50" s="255" t="s">
        <v>225</v>
      </c>
      <c r="AJ50" s="257" t="s">
        <v>226</v>
      </c>
      <c r="AK50" s="549"/>
      <c r="AL50" s="552"/>
      <c r="AM50" s="400"/>
    </row>
    <row r="51" spans="7:39" ht="20.149999999999999" customHeight="1" x14ac:dyDescent="0.35">
      <c r="G51" s="396"/>
      <c r="H51" s="20" t="str">
        <f t="shared" ref="H51:K60" si="5">IF(H9="","",H9)</f>
        <v/>
      </c>
      <c r="I51" s="21" t="str">
        <f t="shared" si="5"/>
        <v/>
      </c>
      <c r="J51" s="21" t="str">
        <f t="shared" si="5"/>
        <v/>
      </c>
      <c r="K51" s="36" t="str">
        <f t="shared" si="5"/>
        <v/>
      </c>
      <c r="L51" s="20" t="str">
        <f>IF(L9="","",(('Data nodweddion ffisegol'!$M9/100)*L9))</f>
        <v/>
      </c>
      <c r="M51" s="21" t="str">
        <f>IF(M9="","",(('Data nodweddion ffisegol'!$M9/100)*M9))</f>
        <v/>
      </c>
      <c r="N51" s="21" t="str">
        <f>IF(N9="","",(('Data nodweddion ffisegol'!$M9/100)*N9))</f>
        <v/>
      </c>
      <c r="O51" s="21" t="str">
        <f>IF(O9="","",(('Data nodweddion ffisegol'!$M9/100)*O9))</f>
        <v/>
      </c>
      <c r="P51" s="21" t="str">
        <f>IF(P9="","",(('Data nodweddion ffisegol'!$M9/100)*P9))</f>
        <v/>
      </c>
      <c r="Q51" s="21" t="str">
        <f>IF(Q9="","",(('Data nodweddion ffisegol'!$M9/100)*Q9))</f>
        <v/>
      </c>
      <c r="R51" s="21" t="str">
        <f>IF(R9="","",(('Data nodweddion ffisegol'!$M9/100)*R9))</f>
        <v/>
      </c>
      <c r="S51" s="36" t="str">
        <f>IF(S9="","",(('Data nodweddion ffisegol'!$M9/100)*S9))</f>
        <v/>
      </c>
      <c r="T51" s="21" t="str">
        <f>IF(T9="","",(('Data nodweddion ffisegol'!$M9/100)*T9))</f>
        <v/>
      </c>
      <c r="U51" s="21" t="str">
        <f>IF(U9="","",(('Data nodweddion ffisegol'!$M9/100)*U9))</f>
        <v/>
      </c>
      <c r="V51" s="21" t="str">
        <f>IF(V9="","",(('Data nodweddion ffisegol'!$M9/100)*V9))</f>
        <v/>
      </c>
      <c r="W51" s="21" t="str">
        <f>IF(W9="","",(('Data nodweddion ffisegol'!$M9/100)*W9))</f>
        <v/>
      </c>
      <c r="X51" s="21" t="str">
        <f>IF(X9="","",(('Data nodweddion ffisegol'!$M9/100)*X9))</f>
        <v/>
      </c>
      <c r="Y51" s="21" t="str">
        <f>IF(Y9="","",(('Data nodweddion ffisegol'!$M9/100)*Y9))</f>
        <v/>
      </c>
      <c r="Z51" s="21" t="str">
        <f>IF(Z9="","",(('Data nodweddion ffisegol'!$M9/100)*Z9))</f>
        <v/>
      </c>
      <c r="AA51" s="21" t="str">
        <f>IF(AA9="","",(('Data nodweddion ffisegol'!$M9/100)*AA9))</f>
        <v/>
      </c>
      <c r="AB51" s="21" t="str">
        <f>IF(AB9="","",(('Data nodweddion ffisegol'!$M9/100)*AB9))</f>
        <v/>
      </c>
      <c r="AC51" s="21" t="str">
        <f>IF(AC9="","",(('Data nodweddion ffisegol'!$M9/100)*AC9))</f>
        <v/>
      </c>
      <c r="AD51" s="21" t="str">
        <f>IF(AD9="","",(('Data nodweddion ffisegol'!$M9/100)*AD9))</f>
        <v/>
      </c>
      <c r="AE51" s="21" t="str">
        <f>IF(AE9="","",(('Data nodweddion ffisegol'!$M9/100)*AE9))</f>
        <v/>
      </c>
      <c r="AF51" s="21" t="str">
        <f>IF(AF9="","",(('Data nodweddion ffisegol'!$M9/100)*AF9))</f>
        <v/>
      </c>
      <c r="AG51" s="21" t="str">
        <f>IF(AG9="","",(('Data nodweddion ffisegol'!$M9/100)*AG9))</f>
        <v/>
      </c>
      <c r="AH51" s="21" t="str">
        <f>IF(AH9="","",(('Data nodweddion ffisegol'!$M9/100)*AH9))</f>
        <v/>
      </c>
      <c r="AI51" s="21" t="str">
        <f>IF(AI9="","",(('Data nodweddion ffisegol'!$M9/100)*AI9))</f>
        <v/>
      </c>
      <c r="AJ51" s="36" t="str">
        <f>IF(AJ9="","",(('Data nodweddion ffisegol'!$M9/100)*AJ9))</f>
        <v/>
      </c>
      <c r="AK51" s="39" t="str">
        <f>IF(AK9="","",(('Data nodweddion ffisegol'!$M9/100)*AK9))</f>
        <v/>
      </c>
      <c r="AL51" s="225" t="str">
        <f>IF(AL9="","",(('Data nodweddion ffisegol'!$M9/100)*AL9))</f>
        <v/>
      </c>
      <c r="AM51" s="400"/>
    </row>
    <row r="52" spans="7:39" ht="20.149999999999999" customHeight="1" x14ac:dyDescent="0.35">
      <c r="G52" s="396"/>
      <c r="H52" s="23" t="str">
        <f t="shared" si="5"/>
        <v/>
      </c>
      <c r="I52" s="24" t="str">
        <f t="shared" si="5"/>
        <v/>
      </c>
      <c r="J52" s="24" t="str">
        <f t="shared" si="5"/>
        <v/>
      </c>
      <c r="K52" s="37" t="str">
        <f t="shared" si="5"/>
        <v/>
      </c>
      <c r="L52" s="23" t="str">
        <f>IF(L10="","",(('Data nodweddion ffisegol'!$M10/100)*L10))</f>
        <v/>
      </c>
      <c r="M52" s="24" t="str">
        <f>IF(M10="","",(('Data nodweddion ffisegol'!$M10/100)*M10))</f>
        <v/>
      </c>
      <c r="N52" s="24" t="str">
        <f>IF(N10="","",(('Data nodweddion ffisegol'!$M10/100)*N10))</f>
        <v/>
      </c>
      <c r="O52" s="24" t="str">
        <f>IF(O10="","",(('Data nodweddion ffisegol'!$M10/100)*O10))</f>
        <v/>
      </c>
      <c r="P52" s="24" t="str">
        <f>IF(P10="","",(('Data nodweddion ffisegol'!$M10/100)*P10))</f>
        <v/>
      </c>
      <c r="Q52" s="24" t="str">
        <f>IF(Q10="","",(('Data nodweddion ffisegol'!$M10/100)*Q10))</f>
        <v/>
      </c>
      <c r="R52" s="24" t="str">
        <f>IF(R10="","",(('Data nodweddion ffisegol'!$M10/100)*R10))</f>
        <v/>
      </c>
      <c r="S52" s="37" t="str">
        <f>IF(S10="","",(('Data nodweddion ffisegol'!$M10/100)*S10))</f>
        <v/>
      </c>
      <c r="T52" s="24" t="str">
        <f>IF(T10="","",(('Data nodweddion ffisegol'!$M10/100)*T10))</f>
        <v/>
      </c>
      <c r="U52" s="24" t="str">
        <f>IF(U10="","",(('Data nodweddion ffisegol'!$M10/100)*U10))</f>
        <v/>
      </c>
      <c r="V52" s="24" t="str">
        <f>IF(V10="","",(('Data nodweddion ffisegol'!$M10/100)*V10))</f>
        <v/>
      </c>
      <c r="W52" s="24" t="str">
        <f>IF(W10="","",(('Data nodweddion ffisegol'!$M10/100)*W10))</f>
        <v/>
      </c>
      <c r="X52" s="24" t="str">
        <f>IF(X10="","",(('Data nodweddion ffisegol'!$M10/100)*X10))</f>
        <v/>
      </c>
      <c r="Y52" s="24" t="str">
        <f>IF(Y10="","",(('Data nodweddion ffisegol'!$M10/100)*Y10))</f>
        <v/>
      </c>
      <c r="Z52" s="24" t="str">
        <f>IF(Z10="","",(('Data nodweddion ffisegol'!$M10/100)*Z10))</f>
        <v/>
      </c>
      <c r="AA52" s="24" t="str">
        <f>IF(AA10="","",(('Data nodweddion ffisegol'!$M10/100)*AA10))</f>
        <v/>
      </c>
      <c r="AB52" s="24" t="str">
        <f>IF(AB10="","",(('Data nodweddion ffisegol'!$M10/100)*AB10))</f>
        <v/>
      </c>
      <c r="AC52" s="24" t="str">
        <f>IF(AC10="","",(('Data nodweddion ffisegol'!$M10/100)*AC10))</f>
        <v/>
      </c>
      <c r="AD52" s="24" t="str">
        <f>IF(AD10="","",(('Data nodweddion ffisegol'!$M10/100)*AD10))</f>
        <v/>
      </c>
      <c r="AE52" s="24" t="str">
        <f>IF(AE10="","",(('Data nodweddion ffisegol'!$M10/100)*AE10))</f>
        <v/>
      </c>
      <c r="AF52" s="24" t="str">
        <f>IF(AF10="","",(('Data nodweddion ffisegol'!$M10/100)*AF10))</f>
        <v/>
      </c>
      <c r="AG52" s="24" t="str">
        <f>IF(AG10="","",(('Data nodweddion ffisegol'!$M10/100)*AG10))</f>
        <v/>
      </c>
      <c r="AH52" s="24" t="str">
        <f>IF(AH10="","",(('Data nodweddion ffisegol'!$M10/100)*AH10))</f>
        <v/>
      </c>
      <c r="AI52" s="24" t="str">
        <f>IF(AI10="","",(('Data nodweddion ffisegol'!$M10/100)*AI10))</f>
        <v/>
      </c>
      <c r="AJ52" s="37" t="str">
        <f>IF(AJ10="","",(('Data nodweddion ffisegol'!$M10/100)*AJ10))</f>
        <v/>
      </c>
      <c r="AK52" s="41" t="str">
        <f>IF(AK10="","",(('Data nodweddion ffisegol'!$M10/100)*AK10))</f>
        <v/>
      </c>
      <c r="AL52" s="226" t="str">
        <f>IF(AL10="","",(('Data nodweddion ffisegol'!$M10/100)*AL10))</f>
        <v/>
      </c>
      <c r="AM52" s="400"/>
    </row>
    <row r="53" spans="7:39" ht="20.149999999999999" customHeight="1" x14ac:dyDescent="0.35">
      <c r="G53" s="396"/>
      <c r="H53" s="23" t="str">
        <f t="shared" si="5"/>
        <v/>
      </c>
      <c r="I53" s="24" t="str">
        <f t="shared" si="5"/>
        <v/>
      </c>
      <c r="J53" s="24" t="str">
        <f t="shared" si="5"/>
        <v/>
      </c>
      <c r="K53" s="37" t="str">
        <f t="shared" si="5"/>
        <v/>
      </c>
      <c r="L53" s="23" t="str">
        <f>IF(L11="","",(('Data nodweddion ffisegol'!$M11/100)*L11))</f>
        <v/>
      </c>
      <c r="M53" s="24" t="str">
        <f>IF(M11="","",(('Data nodweddion ffisegol'!$M11/100)*M11))</f>
        <v/>
      </c>
      <c r="N53" s="24" t="str">
        <f>IF(N11="","",(('Data nodweddion ffisegol'!$M11/100)*N11))</f>
        <v/>
      </c>
      <c r="O53" s="24" t="str">
        <f>IF(O11="","",(('Data nodweddion ffisegol'!$M11/100)*O11))</f>
        <v/>
      </c>
      <c r="P53" s="24" t="str">
        <f>IF(P11="","",(('Data nodweddion ffisegol'!$M11/100)*P11))</f>
        <v/>
      </c>
      <c r="Q53" s="24" t="str">
        <f>IF(Q11="","",(('Data nodweddion ffisegol'!$M11/100)*Q11))</f>
        <v/>
      </c>
      <c r="R53" s="24" t="str">
        <f>IF(R11="","",(('Data nodweddion ffisegol'!$M11/100)*R11))</f>
        <v/>
      </c>
      <c r="S53" s="37" t="str">
        <f>IF(S11="","",(('Data nodweddion ffisegol'!$M11/100)*S11))</f>
        <v/>
      </c>
      <c r="T53" s="24" t="str">
        <f>IF(T11="","",(('Data nodweddion ffisegol'!$M11/100)*T11))</f>
        <v/>
      </c>
      <c r="U53" s="24" t="str">
        <f>IF(U11="","",(('Data nodweddion ffisegol'!$M11/100)*U11))</f>
        <v/>
      </c>
      <c r="V53" s="24" t="str">
        <f>IF(V11="","",(('Data nodweddion ffisegol'!$M11/100)*V11))</f>
        <v/>
      </c>
      <c r="W53" s="24" t="str">
        <f>IF(W11="","",(('Data nodweddion ffisegol'!$M11/100)*W11))</f>
        <v/>
      </c>
      <c r="X53" s="24" t="str">
        <f>IF(X11="","",(('Data nodweddion ffisegol'!$M11/100)*X11))</f>
        <v/>
      </c>
      <c r="Y53" s="24" t="str">
        <f>IF(Y11="","",(('Data nodweddion ffisegol'!$M11/100)*Y11))</f>
        <v/>
      </c>
      <c r="Z53" s="24" t="str">
        <f>IF(Z11="","",(('Data nodweddion ffisegol'!$M11/100)*Z11))</f>
        <v/>
      </c>
      <c r="AA53" s="24" t="str">
        <f>IF(AA11="","",(('Data nodweddion ffisegol'!$M11/100)*AA11))</f>
        <v/>
      </c>
      <c r="AB53" s="24" t="str">
        <f>IF(AB11="","",(('Data nodweddion ffisegol'!$M11/100)*AB11))</f>
        <v/>
      </c>
      <c r="AC53" s="24" t="str">
        <f>IF(AC11="","",(('Data nodweddion ffisegol'!$M11/100)*AC11))</f>
        <v/>
      </c>
      <c r="AD53" s="24" t="str">
        <f>IF(AD11="","",(('Data nodweddion ffisegol'!$M11/100)*AD11))</f>
        <v/>
      </c>
      <c r="AE53" s="24" t="str">
        <f>IF(AE11="","",(('Data nodweddion ffisegol'!$M11/100)*AE11))</f>
        <v/>
      </c>
      <c r="AF53" s="24" t="str">
        <f>IF(AF11="","",(('Data nodweddion ffisegol'!$M11/100)*AF11))</f>
        <v/>
      </c>
      <c r="AG53" s="24" t="str">
        <f>IF(AG11="","",(('Data nodweddion ffisegol'!$M11/100)*AG11))</f>
        <v/>
      </c>
      <c r="AH53" s="24" t="str">
        <f>IF(AH11="","",(('Data nodweddion ffisegol'!$M11/100)*AH11))</f>
        <v/>
      </c>
      <c r="AI53" s="24" t="str">
        <f>IF(AI11="","",(('Data nodweddion ffisegol'!$M11/100)*AI11))</f>
        <v/>
      </c>
      <c r="AJ53" s="37" t="str">
        <f>IF(AJ11="","",(('Data nodweddion ffisegol'!$M11/100)*AJ11))</f>
        <v/>
      </c>
      <c r="AK53" s="41" t="str">
        <f>IF(AK11="","",(('Data nodweddion ffisegol'!$M11/100)*AK11))</f>
        <v/>
      </c>
      <c r="AL53" s="226" t="str">
        <f>IF(AL11="","",(('Data nodweddion ffisegol'!$M11/100)*AL11))</f>
        <v/>
      </c>
      <c r="AM53" s="400"/>
    </row>
    <row r="54" spans="7:39" ht="20.149999999999999" customHeight="1" x14ac:dyDescent="0.35">
      <c r="G54" s="396"/>
      <c r="H54" s="23" t="str">
        <f t="shared" si="5"/>
        <v/>
      </c>
      <c r="I54" s="24" t="str">
        <f t="shared" si="5"/>
        <v/>
      </c>
      <c r="J54" s="24" t="str">
        <f t="shared" si="5"/>
        <v/>
      </c>
      <c r="K54" s="37" t="str">
        <f t="shared" si="5"/>
        <v/>
      </c>
      <c r="L54" s="23" t="str">
        <f>IF(L12="","",(('Data nodweddion ffisegol'!$M12/100)*L12))</f>
        <v/>
      </c>
      <c r="M54" s="24" t="str">
        <f>IF(M12="","",(('Data nodweddion ffisegol'!$M12/100)*M12))</f>
        <v/>
      </c>
      <c r="N54" s="24" t="str">
        <f>IF(N12="","",(('Data nodweddion ffisegol'!$M12/100)*N12))</f>
        <v/>
      </c>
      <c r="O54" s="24" t="str">
        <f>IF(O12="","",(('Data nodweddion ffisegol'!$M12/100)*O12))</f>
        <v/>
      </c>
      <c r="P54" s="24" t="str">
        <f>IF(P12="","",(('Data nodweddion ffisegol'!$M12/100)*P12))</f>
        <v/>
      </c>
      <c r="Q54" s="24" t="str">
        <f>IF(Q12="","",(('Data nodweddion ffisegol'!$M12/100)*Q12))</f>
        <v/>
      </c>
      <c r="R54" s="24" t="str">
        <f>IF(R12="","",(('Data nodweddion ffisegol'!$M12/100)*R12))</f>
        <v/>
      </c>
      <c r="S54" s="37" t="str">
        <f>IF(S12="","",(('Data nodweddion ffisegol'!$M12/100)*S12))</f>
        <v/>
      </c>
      <c r="T54" s="24" t="str">
        <f>IF(T12="","",(('Data nodweddion ffisegol'!$M12/100)*T12))</f>
        <v/>
      </c>
      <c r="U54" s="24" t="str">
        <f>IF(U12="","",(('Data nodweddion ffisegol'!$M12/100)*U12))</f>
        <v/>
      </c>
      <c r="V54" s="24" t="str">
        <f>IF(V12="","",(('Data nodweddion ffisegol'!$M12/100)*V12))</f>
        <v/>
      </c>
      <c r="W54" s="24" t="str">
        <f>IF(W12="","",(('Data nodweddion ffisegol'!$M12/100)*W12))</f>
        <v/>
      </c>
      <c r="X54" s="24" t="str">
        <f>IF(X12="","",(('Data nodweddion ffisegol'!$M12/100)*X12))</f>
        <v/>
      </c>
      <c r="Y54" s="24" t="str">
        <f>IF(Y12="","",(('Data nodweddion ffisegol'!$M12/100)*Y12))</f>
        <v/>
      </c>
      <c r="Z54" s="24" t="str">
        <f>IF(Z12="","",(('Data nodweddion ffisegol'!$M12/100)*Z12))</f>
        <v/>
      </c>
      <c r="AA54" s="24" t="str">
        <f>IF(AA12="","",(('Data nodweddion ffisegol'!$M12/100)*AA12))</f>
        <v/>
      </c>
      <c r="AB54" s="24" t="str">
        <f>IF(AB12="","",(('Data nodweddion ffisegol'!$M12/100)*AB12))</f>
        <v/>
      </c>
      <c r="AC54" s="24" t="str">
        <f>IF(AC12="","",(('Data nodweddion ffisegol'!$M12/100)*AC12))</f>
        <v/>
      </c>
      <c r="AD54" s="24" t="str">
        <f>IF(AD12="","",(('Data nodweddion ffisegol'!$M12/100)*AD12))</f>
        <v/>
      </c>
      <c r="AE54" s="24" t="str">
        <f>IF(AE12="","",(('Data nodweddion ffisegol'!$M12/100)*AE12))</f>
        <v/>
      </c>
      <c r="AF54" s="24" t="str">
        <f>IF(AF12="","",(('Data nodweddion ffisegol'!$M12/100)*AF12))</f>
        <v/>
      </c>
      <c r="AG54" s="24" t="str">
        <f>IF(AG12="","",(('Data nodweddion ffisegol'!$M12/100)*AG12))</f>
        <v/>
      </c>
      <c r="AH54" s="24" t="str">
        <f>IF(AH12="","",(('Data nodweddion ffisegol'!$M12/100)*AH12))</f>
        <v/>
      </c>
      <c r="AI54" s="24" t="str">
        <f>IF(AI12="","",(('Data nodweddion ffisegol'!$M12/100)*AI12))</f>
        <v/>
      </c>
      <c r="AJ54" s="37" t="str">
        <f>IF(AJ12="","",(('Data nodweddion ffisegol'!$M12/100)*AJ12))</f>
        <v/>
      </c>
      <c r="AK54" s="41" t="str">
        <f>IF(AK12="","",(('Data nodweddion ffisegol'!$M12/100)*AK12))</f>
        <v/>
      </c>
      <c r="AL54" s="226" t="str">
        <f>IF(AL12="","",(('Data nodweddion ffisegol'!$M12/100)*AL12))</f>
        <v/>
      </c>
      <c r="AM54" s="400"/>
    </row>
    <row r="55" spans="7:39" ht="20.149999999999999" customHeight="1" x14ac:dyDescent="0.35">
      <c r="G55" s="396"/>
      <c r="H55" s="23" t="str">
        <f t="shared" si="5"/>
        <v/>
      </c>
      <c r="I55" s="24" t="str">
        <f t="shared" si="5"/>
        <v/>
      </c>
      <c r="J55" s="24" t="str">
        <f t="shared" si="5"/>
        <v/>
      </c>
      <c r="K55" s="37" t="str">
        <f t="shared" si="5"/>
        <v/>
      </c>
      <c r="L55" s="23" t="str">
        <f>IF(L13="","",(('Data nodweddion ffisegol'!$M13/100)*L13))</f>
        <v/>
      </c>
      <c r="M55" s="24" t="str">
        <f>IF(M13="","",(('Data nodweddion ffisegol'!$M13/100)*M13))</f>
        <v/>
      </c>
      <c r="N55" s="24" t="str">
        <f>IF(N13="","",(('Data nodweddion ffisegol'!$M13/100)*N13))</f>
        <v/>
      </c>
      <c r="O55" s="24" t="str">
        <f>IF(O13="","",(('Data nodweddion ffisegol'!$M13/100)*O13))</f>
        <v/>
      </c>
      <c r="P55" s="24" t="str">
        <f>IF(P13="","",(('Data nodweddion ffisegol'!$M13/100)*P13))</f>
        <v/>
      </c>
      <c r="Q55" s="24" t="str">
        <f>IF(Q13="","",(('Data nodweddion ffisegol'!$M13/100)*Q13))</f>
        <v/>
      </c>
      <c r="R55" s="24" t="str">
        <f>IF(R13="","",(('Data nodweddion ffisegol'!$M13/100)*R13))</f>
        <v/>
      </c>
      <c r="S55" s="37" t="str">
        <f>IF(S13="","",(('Data nodweddion ffisegol'!$M13/100)*S13))</f>
        <v/>
      </c>
      <c r="T55" s="24" t="str">
        <f>IF(T13="","",(('Data nodweddion ffisegol'!$M13/100)*T13))</f>
        <v/>
      </c>
      <c r="U55" s="24" t="str">
        <f>IF(U13="","",(('Data nodweddion ffisegol'!$M13/100)*U13))</f>
        <v/>
      </c>
      <c r="V55" s="24" t="str">
        <f>IF(V13="","",(('Data nodweddion ffisegol'!$M13/100)*V13))</f>
        <v/>
      </c>
      <c r="W55" s="24" t="str">
        <f>IF(W13="","",(('Data nodweddion ffisegol'!$M13/100)*W13))</f>
        <v/>
      </c>
      <c r="X55" s="24" t="str">
        <f>IF(X13="","",(('Data nodweddion ffisegol'!$M13/100)*X13))</f>
        <v/>
      </c>
      <c r="Y55" s="24" t="str">
        <f>IF(Y13="","",(('Data nodweddion ffisegol'!$M13/100)*Y13))</f>
        <v/>
      </c>
      <c r="Z55" s="24" t="str">
        <f>IF(Z13="","",(('Data nodweddion ffisegol'!$M13/100)*Z13))</f>
        <v/>
      </c>
      <c r="AA55" s="24" t="str">
        <f>IF(AA13="","",(('Data nodweddion ffisegol'!$M13/100)*AA13))</f>
        <v/>
      </c>
      <c r="AB55" s="24" t="str">
        <f>IF(AB13="","",(('Data nodweddion ffisegol'!$M13/100)*AB13))</f>
        <v/>
      </c>
      <c r="AC55" s="24" t="str">
        <f>IF(AC13="","",(('Data nodweddion ffisegol'!$M13/100)*AC13))</f>
        <v/>
      </c>
      <c r="AD55" s="24" t="str">
        <f>IF(AD13="","",(('Data nodweddion ffisegol'!$M13/100)*AD13))</f>
        <v/>
      </c>
      <c r="AE55" s="24" t="str">
        <f>IF(AE13="","",(('Data nodweddion ffisegol'!$M13/100)*AE13))</f>
        <v/>
      </c>
      <c r="AF55" s="24" t="str">
        <f>IF(AF13="","",(('Data nodweddion ffisegol'!$M13/100)*AF13))</f>
        <v/>
      </c>
      <c r="AG55" s="24" t="str">
        <f>IF(AG13="","",(('Data nodweddion ffisegol'!$M13/100)*AG13))</f>
        <v/>
      </c>
      <c r="AH55" s="24" t="str">
        <f>IF(AH13="","",(('Data nodweddion ffisegol'!$M13/100)*AH13))</f>
        <v/>
      </c>
      <c r="AI55" s="24" t="str">
        <f>IF(AI13="","",(('Data nodweddion ffisegol'!$M13/100)*AI13))</f>
        <v/>
      </c>
      <c r="AJ55" s="37" t="str">
        <f>IF(AJ13="","",(('Data nodweddion ffisegol'!$M13/100)*AJ13))</f>
        <v/>
      </c>
      <c r="AK55" s="41" t="str">
        <f>IF(AK13="","",(('Data nodweddion ffisegol'!$M13/100)*AK13))</f>
        <v/>
      </c>
      <c r="AL55" s="226" t="str">
        <f>IF(AL13="","",(('Data nodweddion ffisegol'!$M13/100)*AL13))</f>
        <v/>
      </c>
      <c r="AM55" s="400"/>
    </row>
    <row r="56" spans="7:39" ht="20.149999999999999" customHeight="1" x14ac:dyDescent="0.35">
      <c r="G56" s="396"/>
      <c r="H56" s="23" t="str">
        <f t="shared" si="5"/>
        <v/>
      </c>
      <c r="I56" s="24" t="str">
        <f t="shared" si="5"/>
        <v/>
      </c>
      <c r="J56" s="24" t="str">
        <f t="shared" si="5"/>
        <v/>
      </c>
      <c r="K56" s="37" t="str">
        <f t="shared" si="5"/>
        <v/>
      </c>
      <c r="L56" s="23" t="str">
        <f>IF(L14="","",(('Data nodweddion ffisegol'!$M14/100)*L14))</f>
        <v/>
      </c>
      <c r="M56" s="24" t="str">
        <f>IF(M14="","",(('Data nodweddion ffisegol'!$M14/100)*M14))</f>
        <v/>
      </c>
      <c r="N56" s="24" t="str">
        <f>IF(N14="","",(('Data nodweddion ffisegol'!$M14/100)*N14))</f>
        <v/>
      </c>
      <c r="O56" s="24" t="str">
        <f>IF(O14="","",(('Data nodweddion ffisegol'!$M14/100)*O14))</f>
        <v/>
      </c>
      <c r="P56" s="24" t="str">
        <f>IF(P14="","",(('Data nodweddion ffisegol'!$M14/100)*P14))</f>
        <v/>
      </c>
      <c r="Q56" s="24" t="str">
        <f>IF(Q14="","",(('Data nodweddion ffisegol'!$M14/100)*Q14))</f>
        <v/>
      </c>
      <c r="R56" s="24" t="str">
        <f>IF(R14="","",(('Data nodweddion ffisegol'!$M14/100)*R14))</f>
        <v/>
      </c>
      <c r="S56" s="37" t="str">
        <f>IF(S14="","",(('Data nodweddion ffisegol'!$M14/100)*S14))</f>
        <v/>
      </c>
      <c r="T56" s="24" t="str">
        <f>IF(T14="","",(('Data nodweddion ffisegol'!$M14/100)*T14))</f>
        <v/>
      </c>
      <c r="U56" s="24" t="str">
        <f>IF(U14="","",(('Data nodweddion ffisegol'!$M14/100)*U14))</f>
        <v/>
      </c>
      <c r="V56" s="24" t="str">
        <f>IF(V14="","",(('Data nodweddion ffisegol'!$M14/100)*V14))</f>
        <v/>
      </c>
      <c r="W56" s="24" t="str">
        <f>IF(W14="","",(('Data nodweddion ffisegol'!$M14/100)*W14))</f>
        <v/>
      </c>
      <c r="X56" s="24" t="str">
        <f>IF(X14="","",(('Data nodweddion ffisegol'!$M14/100)*X14))</f>
        <v/>
      </c>
      <c r="Y56" s="24" t="str">
        <f>IF(Y14="","",(('Data nodweddion ffisegol'!$M14/100)*Y14))</f>
        <v/>
      </c>
      <c r="Z56" s="24" t="str">
        <f>IF(Z14="","",(('Data nodweddion ffisegol'!$M14/100)*Z14))</f>
        <v/>
      </c>
      <c r="AA56" s="24" t="str">
        <f>IF(AA14="","",(('Data nodweddion ffisegol'!$M14/100)*AA14))</f>
        <v/>
      </c>
      <c r="AB56" s="24" t="str">
        <f>IF(AB14="","",(('Data nodweddion ffisegol'!$M14/100)*AB14))</f>
        <v/>
      </c>
      <c r="AC56" s="24" t="str">
        <f>IF(AC14="","",(('Data nodweddion ffisegol'!$M14/100)*AC14))</f>
        <v/>
      </c>
      <c r="AD56" s="24" t="str">
        <f>IF(AD14="","",(('Data nodweddion ffisegol'!$M14/100)*AD14))</f>
        <v/>
      </c>
      <c r="AE56" s="24" t="str">
        <f>IF(AE14="","",(('Data nodweddion ffisegol'!$M14/100)*AE14))</f>
        <v/>
      </c>
      <c r="AF56" s="24" t="str">
        <f>IF(AF14="","",(('Data nodweddion ffisegol'!$M14/100)*AF14))</f>
        <v/>
      </c>
      <c r="AG56" s="24" t="str">
        <f>IF(AG14="","",(('Data nodweddion ffisegol'!$M14/100)*AG14))</f>
        <v/>
      </c>
      <c r="AH56" s="24" t="str">
        <f>IF(AH14="","",(('Data nodweddion ffisegol'!$M14/100)*AH14))</f>
        <v/>
      </c>
      <c r="AI56" s="24" t="str">
        <f>IF(AI14="","",(('Data nodweddion ffisegol'!$M14/100)*AI14))</f>
        <v/>
      </c>
      <c r="AJ56" s="37" t="str">
        <f>IF(AJ14="","",(('Data nodweddion ffisegol'!$M14/100)*AJ14))</f>
        <v/>
      </c>
      <c r="AK56" s="41" t="str">
        <f>IF(AK14="","",(('Data nodweddion ffisegol'!$M14/100)*AK14))</f>
        <v/>
      </c>
      <c r="AL56" s="226" t="str">
        <f>IF(AL14="","",(('Data nodweddion ffisegol'!$M14/100)*AL14))</f>
        <v/>
      </c>
      <c r="AM56" s="400"/>
    </row>
    <row r="57" spans="7:39" ht="20.149999999999999" customHeight="1" x14ac:dyDescent="0.35">
      <c r="G57" s="396"/>
      <c r="H57" s="23" t="str">
        <f t="shared" si="5"/>
        <v/>
      </c>
      <c r="I57" s="24" t="str">
        <f t="shared" si="5"/>
        <v/>
      </c>
      <c r="J57" s="24" t="str">
        <f t="shared" si="5"/>
        <v/>
      </c>
      <c r="K57" s="37" t="str">
        <f t="shared" si="5"/>
        <v/>
      </c>
      <c r="L57" s="23" t="str">
        <f>IF(L15="","",(('Data nodweddion ffisegol'!$M15/100)*L15))</f>
        <v/>
      </c>
      <c r="M57" s="24" t="str">
        <f>IF(M15="","",(('Data nodweddion ffisegol'!$M15/100)*M15))</f>
        <v/>
      </c>
      <c r="N57" s="24" t="str">
        <f>IF(N15="","",(('Data nodweddion ffisegol'!$M15/100)*N15))</f>
        <v/>
      </c>
      <c r="O57" s="24" t="str">
        <f>IF(O15="","",(('Data nodweddion ffisegol'!$M15/100)*O15))</f>
        <v/>
      </c>
      <c r="P57" s="24" t="str">
        <f>IF(P15="","",(('Data nodweddion ffisegol'!$M15/100)*P15))</f>
        <v/>
      </c>
      <c r="Q57" s="24" t="str">
        <f>IF(Q15="","",(('Data nodweddion ffisegol'!$M15/100)*Q15))</f>
        <v/>
      </c>
      <c r="R57" s="24" t="str">
        <f>IF(R15="","",(('Data nodweddion ffisegol'!$M15/100)*R15))</f>
        <v/>
      </c>
      <c r="S57" s="37" t="str">
        <f>IF(S15="","",(('Data nodweddion ffisegol'!$M15/100)*S15))</f>
        <v/>
      </c>
      <c r="T57" s="24" t="str">
        <f>IF(T15="","",(('Data nodweddion ffisegol'!$M15/100)*T15))</f>
        <v/>
      </c>
      <c r="U57" s="24" t="str">
        <f>IF(U15="","",(('Data nodweddion ffisegol'!$M15/100)*U15))</f>
        <v/>
      </c>
      <c r="V57" s="24" t="str">
        <f>IF(V15="","",(('Data nodweddion ffisegol'!$M15/100)*V15))</f>
        <v/>
      </c>
      <c r="W57" s="24" t="str">
        <f>IF(W15="","",(('Data nodweddion ffisegol'!$M15/100)*W15))</f>
        <v/>
      </c>
      <c r="X57" s="24" t="str">
        <f>IF(X15="","",(('Data nodweddion ffisegol'!$M15/100)*X15))</f>
        <v/>
      </c>
      <c r="Y57" s="24" t="str">
        <f>IF(Y15="","",(('Data nodweddion ffisegol'!$M15/100)*Y15))</f>
        <v/>
      </c>
      <c r="Z57" s="24" t="str">
        <f>IF(Z15="","",(('Data nodweddion ffisegol'!$M15/100)*Z15))</f>
        <v/>
      </c>
      <c r="AA57" s="24" t="str">
        <f>IF(AA15="","",(('Data nodweddion ffisegol'!$M15/100)*AA15))</f>
        <v/>
      </c>
      <c r="AB57" s="24" t="str">
        <f>IF(AB15="","",(('Data nodweddion ffisegol'!$M15/100)*AB15))</f>
        <v/>
      </c>
      <c r="AC57" s="24" t="str">
        <f>IF(AC15="","",(('Data nodweddion ffisegol'!$M15/100)*AC15))</f>
        <v/>
      </c>
      <c r="AD57" s="24" t="str">
        <f>IF(AD15="","",(('Data nodweddion ffisegol'!$M15/100)*AD15))</f>
        <v/>
      </c>
      <c r="AE57" s="24" t="str">
        <f>IF(AE15="","",(('Data nodweddion ffisegol'!$M15/100)*AE15))</f>
        <v/>
      </c>
      <c r="AF57" s="24" t="str">
        <f>IF(AF15="","",(('Data nodweddion ffisegol'!$M15/100)*AF15))</f>
        <v/>
      </c>
      <c r="AG57" s="24" t="str">
        <f>IF(AG15="","",(('Data nodweddion ffisegol'!$M15/100)*AG15))</f>
        <v/>
      </c>
      <c r="AH57" s="24" t="str">
        <f>IF(AH15="","",(('Data nodweddion ffisegol'!$M15/100)*AH15))</f>
        <v/>
      </c>
      <c r="AI57" s="24" t="str">
        <f>IF(AI15="","",(('Data nodweddion ffisegol'!$M15/100)*AI15))</f>
        <v/>
      </c>
      <c r="AJ57" s="37" t="str">
        <f>IF(AJ15="","",(('Data nodweddion ffisegol'!$M15/100)*AJ15))</f>
        <v/>
      </c>
      <c r="AK57" s="41" t="str">
        <f>IF(AK15="","",(('Data nodweddion ffisegol'!$M15/100)*AK15))</f>
        <v/>
      </c>
      <c r="AL57" s="226" t="str">
        <f>IF(AL15="","",(('Data nodweddion ffisegol'!$M15/100)*AL15))</f>
        <v/>
      </c>
      <c r="AM57" s="400"/>
    </row>
    <row r="58" spans="7:39" ht="20.149999999999999" customHeight="1" x14ac:dyDescent="0.35">
      <c r="G58" s="396"/>
      <c r="H58" s="23" t="str">
        <f t="shared" si="5"/>
        <v/>
      </c>
      <c r="I58" s="24" t="str">
        <f t="shared" si="5"/>
        <v/>
      </c>
      <c r="J58" s="24" t="str">
        <f t="shared" si="5"/>
        <v/>
      </c>
      <c r="K58" s="37" t="str">
        <f t="shared" si="5"/>
        <v/>
      </c>
      <c r="L58" s="23" t="str">
        <f>IF(L16="","",(('Data nodweddion ffisegol'!$M16/100)*L16))</f>
        <v/>
      </c>
      <c r="M58" s="24" t="str">
        <f>IF(M16="","",(('Data nodweddion ffisegol'!$M16/100)*M16))</f>
        <v/>
      </c>
      <c r="N58" s="24" t="str">
        <f>IF(N16="","",(('Data nodweddion ffisegol'!$M16/100)*N16))</f>
        <v/>
      </c>
      <c r="O58" s="24" t="str">
        <f>IF(O16="","",(('Data nodweddion ffisegol'!$M16/100)*O16))</f>
        <v/>
      </c>
      <c r="P58" s="24" t="str">
        <f>IF(P16="","",(('Data nodweddion ffisegol'!$M16/100)*P16))</f>
        <v/>
      </c>
      <c r="Q58" s="24" t="str">
        <f>IF(Q16="","",(('Data nodweddion ffisegol'!$M16/100)*Q16))</f>
        <v/>
      </c>
      <c r="R58" s="24" t="str">
        <f>IF(R16="","",(('Data nodweddion ffisegol'!$M16/100)*R16))</f>
        <v/>
      </c>
      <c r="S58" s="37" t="str">
        <f>IF(S16="","",(('Data nodweddion ffisegol'!$M16/100)*S16))</f>
        <v/>
      </c>
      <c r="T58" s="24" t="str">
        <f>IF(T16="","",(('Data nodweddion ffisegol'!$M16/100)*T16))</f>
        <v/>
      </c>
      <c r="U58" s="24" t="str">
        <f>IF(U16="","",(('Data nodweddion ffisegol'!$M16/100)*U16))</f>
        <v/>
      </c>
      <c r="V58" s="24" t="str">
        <f>IF(V16="","",(('Data nodweddion ffisegol'!$M16/100)*V16))</f>
        <v/>
      </c>
      <c r="W58" s="24" t="str">
        <f>IF(W16="","",(('Data nodweddion ffisegol'!$M16/100)*W16))</f>
        <v/>
      </c>
      <c r="X58" s="24" t="str">
        <f>IF(X16="","",(('Data nodweddion ffisegol'!$M16/100)*X16))</f>
        <v/>
      </c>
      <c r="Y58" s="24" t="str">
        <f>IF(Y16="","",(('Data nodweddion ffisegol'!$M16/100)*Y16))</f>
        <v/>
      </c>
      <c r="Z58" s="24" t="str">
        <f>IF(Z16="","",(('Data nodweddion ffisegol'!$M16/100)*Z16))</f>
        <v/>
      </c>
      <c r="AA58" s="24" t="str">
        <f>IF(AA16="","",(('Data nodweddion ffisegol'!$M16/100)*AA16))</f>
        <v/>
      </c>
      <c r="AB58" s="24" t="str">
        <f>IF(AB16="","",(('Data nodweddion ffisegol'!$M16/100)*AB16))</f>
        <v/>
      </c>
      <c r="AC58" s="24" t="str">
        <f>IF(AC16="","",(('Data nodweddion ffisegol'!$M16/100)*AC16))</f>
        <v/>
      </c>
      <c r="AD58" s="24" t="str">
        <f>IF(AD16="","",(('Data nodweddion ffisegol'!$M16/100)*AD16))</f>
        <v/>
      </c>
      <c r="AE58" s="24" t="str">
        <f>IF(AE16="","",(('Data nodweddion ffisegol'!$M16/100)*AE16))</f>
        <v/>
      </c>
      <c r="AF58" s="24" t="str">
        <f>IF(AF16="","",(('Data nodweddion ffisegol'!$M16/100)*AF16))</f>
        <v/>
      </c>
      <c r="AG58" s="24" t="str">
        <f>IF(AG16="","",(('Data nodweddion ffisegol'!$M16/100)*AG16))</f>
        <v/>
      </c>
      <c r="AH58" s="24" t="str">
        <f>IF(AH16="","",(('Data nodweddion ffisegol'!$M16/100)*AH16))</f>
        <v/>
      </c>
      <c r="AI58" s="24" t="str">
        <f>IF(AI16="","",(('Data nodweddion ffisegol'!$M16/100)*AI16))</f>
        <v/>
      </c>
      <c r="AJ58" s="37" t="str">
        <f>IF(AJ16="","",(('Data nodweddion ffisegol'!$M16/100)*AJ16))</f>
        <v/>
      </c>
      <c r="AK58" s="41" t="str">
        <f>IF(AK16="","",(('Data nodweddion ffisegol'!$M16/100)*AK16))</f>
        <v/>
      </c>
      <c r="AL58" s="226" t="str">
        <f>IF(AL16="","",(('Data nodweddion ffisegol'!$M16/100)*AL16))</f>
        <v/>
      </c>
      <c r="AM58" s="400"/>
    </row>
    <row r="59" spans="7:39" ht="20.149999999999999" customHeight="1" x14ac:dyDescent="0.35">
      <c r="G59" s="396"/>
      <c r="H59" s="23" t="str">
        <f t="shared" si="5"/>
        <v/>
      </c>
      <c r="I59" s="24" t="str">
        <f t="shared" si="5"/>
        <v/>
      </c>
      <c r="J59" s="24" t="str">
        <f t="shared" si="5"/>
        <v/>
      </c>
      <c r="K59" s="37" t="str">
        <f t="shared" si="5"/>
        <v/>
      </c>
      <c r="L59" s="23" t="str">
        <f>IF(L17="","",(('Data nodweddion ffisegol'!$M17/100)*L17))</f>
        <v/>
      </c>
      <c r="M59" s="24" t="str">
        <f>IF(M17="","",(('Data nodweddion ffisegol'!$M17/100)*M17))</f>
        <v/>
      </c>
      <c r="N59" s="24" t="str">
        <f>IF(N17="","",(('Data nodweddion ffisegol'!$M17/100)*N17))</f>
        <v/>
      </c>
      <c r="O59" s="24" t="str">
        <f>IF(O17="","",(('Data nodweddion ffisegol'!$M17/100)*O17))</f>
        <v/>
      </c>
      <c r="P59" s="24" t="str">
        <f>IF(P17="","",(('Data nodweddion ffisegol'!$M17/100)*P17))</f>
        <v/>
      </c>
      <c r="Q59" s="24" t="str">
        <f>IF(Q17="","",(('Data nodweddion ffisegol'!$M17/100)*Q17))</f>
        <v/>
      </c>
      <c r="R59" s="24" t="str">
        <f>IF(R17="","",(('Data nodweddion ffisegol'!$M17/100)*R17))</f>
        <v/>
      </c>
      <c r="S59" s="37" t="str">
        <f>IF(S17="","",(('Data nodweddion ffisegol'!$M17/100)*S17))</f>
        <v/>
      </c>
      <c r="T59" s="24" t="str">
        <f>IF(T17="","",(('Data nodweddion ffisegol'!$M17/100)*T17))</f>
        <v/>
      </c>
      <c r="U59" s="24" t="str">
        <f>IF(U17="","",(('Data nodweddion ffisegol'!$M17/100)*U17))</f>
        <v/>
      </c>
      <c r="V59" s="24" t="str">
        <f>IF(V17="","",(('Data nodweddion ffisegol'!$M17/100)*V17))</f>
        <v/>
      </c>
      <c r="W59" s="24" t="str">
        <f>IF(W17="","",(('Data nodweddion ffisegol'!$M17/100)*W17))</f>
        <v/>
      </c>
      <c r="X59" s="24" t="str">
        <f>IF(X17="","",(('Data nodweddion ffisegol'!$M17/100)*X17))</f>
        <v/>
      </c>
      <c r="Y59" s="24" t="str">
        <f>IF(Y17="","",(('Data nodweddion ffisegol'!$M17/100)*Y17))</f>
        <v/>
      </c>
      <c r="Z59" s="24" t="str">
        <f>IF(Z17="","",(('Data nodweddion ffisegol'!$M17/100)*Z17))</f>
        <v/>
      </c>
      <c r="AA59" s="24" t="str">
        <f>IF(AA17="","",(('Data nodweddion ffisegol'!$M17/100)*AA17))</f>
        <v/>
      </c>
      <c r="AB59" s="24" t="str">
        <f>IF(AB17="","",(('Data nodweddion ffisegol'!$M17/100)*AB17))</f>
        <v/>
      </c>
      <c r="AC59" s="24" t="str">
        <f>IF(AC17="","",(('Data nodweddion ffisegol'!$M17/100)*AC17))</f>
        <v/>
      </c>
      <c r="AD59" s="24" t="str">
        <f>IF(AD17="","",(('Data nodweddion ffisegol'!$M17/100)*AD17))</f>
        <v/>
      </c>
      <c r="AE59" s="24" t="str">
        <f>IF(AE17="","",(('Data nodweddion ffisegol'!$M17/100)*AE17))</f>
        <v/>
      </c>
      <c r="AF59" s="24" t="str">
        <f>IF(AF17="","",(('Data nodweddion ffisegol'!$M17/100)*AF17))</f>
        <v/>
      </c>
      <c r="AG59" s="24" t="str">
        <f>IF(AG17="","",(('Data nodweddion ffisegol'!$M17/100)*AG17))</f>
        <v/>
      </c>
      <c r="AH59" s="24" t="str">
        <f>IF(AH17="","",(('Data nodweddion ffisegol'!$M17/100)*AH17))</f>
        <v/>
      </c>
      <c r="AI59" s="24" t="str">
        <f>IF(AI17="","",(('Data nodweddion ffisegol'!$M17/100)*AI17))</f>
        <v/>
      </c>
      <c r="AJ59" s="37" t="str">
        <f>IF(AJ17="","",(('Data nodweddion ffisegol'!$M17/100)*AJ17))</f>
        <v/>
      </c>
      <c r="AK59" s="41" t="str">
        <f>IF(AK17="","",(('Data nodweddion ffisegol'!$M17/100)*AK17))</f>
        <v/>
      </c>
      <c r="AL59" s="226" t="str">
        <f>IF(AL17="","",(('Data nodweddion ffisegol'!$M17/100)*AL17))</f>
        <v/>
      </c>
      <c r="AM59" s="400"/>
    </row>
    <row r="60" spans="7:39" ht="20.149999999999999" customHeight="1" x14ac:dyDescent="0.35">
      <c r="G60" s="396"/>
      <c r="H60" s="23" t="str">
        <f t="shared" si="5"/>
        <v/>
      </c>
      <c r="I60" s="24" t="str">
        <f t="shared" si="5"/>
        <v/>
      </c>
      <c r="J60" s="24" t="str">
        <f t="shared" si="5"/>
        <v/>
      </c>
      <c r="K60" s="37" t="str">
        <f t="shared" si="5"/>
        <v/>
      </c>
      <c r="L60" s="23" t="str">
        <f>IF(L18="","",(('Data nodweddion ffisegol'!$M18/100)*L18))</f>
        <v/>
      </c>
      <c r="M60" s="24" t="str">
        <f>IF(M18="","",(('Data nodweddion ffisegol'!$M18/100)*M18))</f>
        <v/>
      </c>
      <c r="N60" s="24" t="str">
        <f>IF(N18="","",(('Data nodweddion ffisegol'!$M18/100)*N18))</f>
        <v/>
      </c>
      <c r="O60" s="24" t="str">
        <f>IF(O18="","",(('Data nodweddion ffisegol'!$M18/100)*O18))</f>
        <v/>
      </c>
      <c r="P60" s="24" t="str">
        <f>IF(P18="","",(('Data nodweddion ffisegol'!$M18/100)*P18))</f>
        <v/>
      </c>
      <c r="Q60" s="24" t="str">
        <f>IF(Q18="","",(('Data nodweddion ffisegol'!$M18/100)*Q18))</f>
        <v/>
      </c>
      <c r="R60" s="24" t="str">
        <f>IF(R18="","",(('Data nodweddion ffisegol'!$M18/100)*R18))</f>
        <v/>
      </c>
      <c r="S60" s="37" t="str">
        <f>IF(S18="","",(('Data nodweddion ffisegol'!$M18/100)*S18))</f>
        <v/>
      </c>
      <c r="T60" s="24" t="str">
        <f>IF(T18="","",(('Data nodweddion ffisegol'!$M18/100)*T18))</f>
        <v/>
      </c>
      <c r="U60" s="24" t="str">
        <f>IF(U18="","",(('Data nodweddion ffisegol'!$M18/100)*U18))</f>
        <v/>
      </c>
      <c r="V60" s="24" t="str">
        <f>IF(V18="","",(('Data nodweddion ffisegol'!$M18/100)*V18))</f>
        <v/>
      </c>
      <c r="W60" s="24" t="str">
        <f>IF(W18="","",(('Data nodweddion ffisegol'!$M18/100)*W18))</f>
        <v/>
      </c>
      <c r="X60" s="24" t="str">
        <f>IF(X18="","",(('Data nodweddion ffisegol'!$M18/100)*X18))</f>
        <v/>
      </c>
      <c r="Y60" s="24" t="str">
        <f>IF(Y18="","",(('Data nodweddion ffisegol'!$M18/100)*Y18))</f>
        <v/>
      </c>
      <c r="Z60" s="24" t="str">
        <f>IF(Z18="","",(('Data nodweddion ffisegol'!$M18/100)*Z18))</f>
        <v/>
      </c>
      <c r="AA60" s="24" t="str">
        <f>IF(AA18="","",(('Data nodweddion ffisegol'!$M18/100)*AA18))</f>
        <v/>
      </c>
      <c r="AB60" s="24" t="str">
        <f>IF(AB18="","",(('Data nodweddion ffisegol'!$M18/100)*AB18))</f>
        <v/>
      </c>
      <c r="AC60" s="24" t="str">
        <f>IF(AC18="","",(('Data nodweddion ffisegol'!$M18/100)*AC18))</f>
        <v/>
      </c>
      <c r="AD60" s="24" t="str">
        <f>IF(AD18="","",(('Data nodweddion ffisegol'!$M18/100)*AD18))</f>
        <v/>
      </c>
      <c r="AE60" s="24" t="str">
        <f>IF(AE18="","",(('Data nodweddion ffisegol'!$M18/100)*AE18))</f>
        <v/>
      </c>
      <c r="AF60" s="24" t="str">
        <f>IF(AF18="","",(('Data nodweddion ffisegol'!$M18/100)*AF18))</f>
        <v/>
      </c>
      <c r="AG60" s="24" t="str">
        <f>IF(AG18="","",(('Data nodweddion ffisegol'!$M18/100)*AG18))</f>
        <v/>
      </c>
      <c r="AH60" s="24" t="str">
        <f>IF(AH18="","",(('Data nodweddion ffisegol'!$M18/100)*AH18))</f>
        <v/>
      </c>
      <c r="AI60" s="24" t="str">
        <f>IF(AI18="","",(('Data nodweddion ffisegol'!$M18/100)*AI18))</f>
        <v/>
      </c>
      <c r="AJ60" s="37" t="str">
        <f>IF(AJ18="","",(('Data nodweddion ffisegol'!$M18/100)*AJ18))</f>
        <v/>
      </c>
      <c r="AK60" s="41" t="str">
        <f>IF(AK18="","",(('Data nodweddion ffisegol'!$M18/100)*AK18))</f>
        <v/>
      </c>
      <c r="AL60" s="226" t="str">
        <f>IF(AL18="","",(('Data nodweddion ffisegol'!$M18/100)*AL18))</f>
        <v/>
      </c>
      <c r="AM60" s="400"/>
    </row>
    <row r="61" spans="7:39" ht="20.149999999999999" customHeight="1" x14ac:dyDescent="0.35">
      <c r="G61" s="396"/>
      <c r="H61" s="23" t="str">
        <f t="shared" ref="H61:K70" si="6">IF(H19="","",H19)</f>
        <v/>
      </c>
      <c r="I61" s="24" t="str">
        <f t="shared" si="6"/>
        <v/>
      </c>
      <c r="J61" s="24" t="str">
        <f t="shared" si="6"/>
        <v/>
      </c>
      <c r="K61" s="37" t="str">
        <f t="shared" si="6"/>
        <v/>
      </c>
      <c r="L61" s="23" t="str">
        <f>IF(L19="","",(('Data nodweddion ffisegol'!$M19/100)*L19))</f>
        <v/>
      </c>
      <c r="M61" s="24" t="str">
        <f>IF(M19="","",(('Data nodweddion ffisegol'!$M19/100)*M19))</f>
        <v/>
      </c>
      <c r="N61" s="24" t="str">
        <f>IF(N19="","",(('Data nodweddion ffisegol'!$M19/100)*N19))</f>
        <v/>
      </c>
      <c r="O61" s="24" t="str">
        <f>IF(O19="","",(('Data nodweddion ffisegol'!$M19/100)*O19))</f>
        <v/>
      </c>
      <c r="P61" s="24" t="str">
        <f>IF(P19="","",(('Data nodweddion ffisegol'!$M19/100)*P19))</f>
        <v/>
      </c>
      <c r="Q61" s="24" t="str">
        <f>IF(Q19="","",(('Data nodweddion ffisegol'!$M19/100)*Q19))</f>
        <v/>
      </c>
      <c r="R61" s="24" t="str">
        <f>IF(R19="","",(('Data nodweddion ffisegol'!$M19/100)*R19))</f>
        <v/>
      </c>
      <c r="S61" s="37" t="str">
        <f>IF(S19="","",(('Data nodweddion ffisegol'!$M19/100)*S19))</f>
        <v/>
      </c>
      <c r="T61" s="24" t="str">
        <f>IF(T19="","",(('Data nodweddion ffisegol'!$M19/100)*T19))</f>
        <v/>
      </c>
      <c r="U61" s="24" t="str">
        <f>IF(U19="","",(('Data nodweddion ffisegol'!$M19/100)*U19))</f>
        <v/>
      </c>
      <c r="V61" s="24" t="str">
        <f>IF(V19="","",(('Data nodweddion ffisegol'!$M19/100)*V19))</f>
        <v/>
      </c>
      <c r="W61" s="24" t="str">
        <f>IF(W19="","",(('Data nodweddion ffisegol'!$M19/100)*W19))</f>
        <v/>
      </c>
      <c r="X61" s="24" t="str">
        <f>IF(X19="","",(('Data nodweddion ffisegol'!$M19/100)*X19))</f>
        <v/>
      </c>
      <c r="Y61" s="24" t="str">
        <f>IF(Y19="","",(('Data nodweddion ffisegol'!$M19/100)*Y19))</f>
        <v/>
      </c>
      <c r="Z61" s="24" t="str">
        <f>IF(Z19="","",(('Data nodweddion ffisegol'!$M19/100)*Z19))</f>
        <v/>
      </c>
      <c r="AA61" s="24" t="str">
        <f>IF(AA19="","",(('Data nodweddion ffisegol'!$M19/100)*AA19))</f>
        <v/>
      </c>
      <c r="AB61" s="24" t="str">
        <f>IF(AB19="","",(('Data nodweddion ffisegol'!$M19/100)*AB19))</f>
        <v/>
      </c>
      <c r="AC61" s="24" t="str">
        <f>IF(AC19="","",(('Data nodweddion ffisegol'!$M19/100)*AC19))</f>
        <v/>
      </c>
      <c r="AD61" s="24" t="str">
        <f>IF(AD19="","",(('Data nodweddion ffisegol'!$M19/100)*AD19))</f>
        <v/>
      </c>
      <c r="AE61" s="24" t="str">
        <f>IF(AE19="","",(('Data nodweddion ffisegol'!$M19/100)*AE19))</f>
        <v/>
      </c>
      <c r="AF61" s="24" t="str">
        <f>IF(AF19="","",(('Data nodweddion ffisegol'!$M19/100)*AF19))</f>
        <v/>
      </c>
      <c r="AG61" s="24" t="str">
        <f>IF(AG19="","",(('Data nodweddion ffisegol'!$M19/100)*AG19))</f>
        <v/>
      </c>
      <c r="AH61" s="24" t="str">
        <f>IF(AH19="","",(('Data nodweddion ffisegol'!$M19/100)*AH19))</f>
        <v/>
      </c>
      <c r="AI61" s="24" t="str">
        <f>IF(AI19="","",(('Data nodweddion ffisegol'!$M19/100)*AI19))</f>
        <v/>
      </c>
      <c r="AJ61" s="37" t="str">
        <f>IF(AJ19="","",(('Data nodweddion ffisegol'!$M19/100)*AJ19))</f>
        <v/>
      </c>
      <c r="AK61" s="41" t="str">
        <f>IF(AK19="","",(('Data nodweddion ffisegol'!$M19/100)*AK19))</f>
        <v/>
      </c>
      <c r="AL61" s="226" t="str">
        <f>IF(AL19="","",(('Data nodweddion ffisegol'!$M19/100)*AL19))</f>
        <v/>
      </c>
      <c r="AM61" s="400"/>
    </row>
    <row r="62" spans="7:39" ht="20.149999999999999" customHeight="1" x14ac:dyDescent="0.35">
      <c r="G62" s="396"/>
      <c r="H62" s="23" t="str">
        <f t="shared" si="6"/>
        <v/>
      </c>
      <c r="I62" s="24" t="str">
        <f t="shared" si="6"/>
        <v/>
      </c>
      <c r="J62" s="24" t="str">
        <f t="shared" si="6"/>
        <v/>
      </c>
      <c r="K62" s="37" t="str">
        <f t="shared" si="6"/>
        <v/>
      </c>
      <c r="L62" s="23" t="str">
        <f>IF(L20="","",(('Data nodweddion ffisegol'!$M20/100)*L20))</f>
        <v/>
      </c>
      <c r="M62" s="24" t="str">
        <f>IF(M20="","",(('Data nodweddion ffisegol'!$M20/100)*M20))</f>
        <v/>
      </c>
      <c r="N62" s="24" t="str">
        <f>IF(N20="","",(('Data nodweddion ffisegol'!$M20/100)*N20))</f>
        <v/>
      </c>
      <c r="O62" s="24" t="str">
        <f>IF(O20="","",(('Data nodweddion ffisegol'!$M20/100)*O20))</f>
        <v/>
      </c>
      <c r="P62" s="24" t="str">
        <f>IF(P20="","",(('Data nodweddion ffisegol'!$M20/100)*P20))</f>
        <v/>
      </c>
      <c r="Q62" s="24" t="str">
        <f>IF(Q20="","",(('Data nodweddion ffisegol'!$M20/100)*Q20))</f>
        <v/>
      </c>
      <c r="R62" s="24" t="str">
        <f>IF(R20="","",(('Data nodweddion ffisegol'!$M20/100)*R20))</f>
        <v/>
      </c>
      <c r="S62" s="37" t="str">
        <f>IF(S20="","",(('Data nodweddion ffisegol'!$M20/100)*S20))</f>
        <v/>
      </c>
      <c r="T62" s="24" t="str">
        <f>IF(T20="","",(('Data nodweddion ffisegol'!$M20/100)*T20))</f>
        <v/>
      </c>
      <c r="U62" s="24" t="str">
        <f>IF(U20="","",(('Data nodweddion ffisegol'!$M20/100)*U20))</f>
        <v/>
      </c>
      <c r="V62" s="24" t="str">
        <f>IF(V20="","",(('Data nodweddion ffisegol'!$M20/100)*V20))</f>
        <v/>
      </c>
      <c r="W62" s="24" t="str">
        <f>IF(W20="","",(('Data nodweddion ffisegol'!$M20/100)*W20))</f>
        <v/>
      </c>
      <c r="X62" s="24" t="str">
        <f>IF(X20="","",(('Data nodweddion ffisegol'!$M20/100)*X20))</f>
        <v/>
      </c>
      <c r="Y62" s="24" t="str">
        <f>IF(Y20="","",(('Data nodweddion ffisegol'!$M20/100)*Y20))</f>
        <v/>
      </c>
      <c r="Z62" s="24" t="str">
        <f>IF(Z20="","",(('Data nodweddion ffisegol'!$M20/100)*Z20))</f>
        <v/>
      </c>
      <c r="AA62" s="24" t="str">
        <f>IF(AA20="","",(('Data nodweddion ffisegol'!$M20/100)*AA20))</f>
        <v/>
      </c>
      <c r="AB62" s="24" t="str">
        <f>IF(AB20="","",(('Data nodweddion ffisegol'!$M20/100)*AB20))</f>
        <v/>
      </c>
      <c r="AC62" s="24" t="str">
        <f>IF(AC20="","",(('Data nodweddion ffisegol'!$M20/100)*AC20))</f>
        <v/>
      </c>
      <c r="AD62" s="24" t="str">
        <f>IF(AD20="","",(('Data nodweddion ffisegol'!$M20/100)*AD20))</f>
        <v/>
      </c>
      <c r="AE62" s="24" t="str">
        <f>IF(AE20="","",(('Data nodweddion ffisegol'!$M20/100)*AE20))</f>
        <v/>
      </c>
      <c r="AF62" s="24" t="str">
        <f>IF(AF20="","",(('Data nodweddion ffisegol'!$M20/100)*AF20))</f>
        <v/>
      </c>
      <c r="AG62" s="24" t="str">
        <f>IF(AG20="","",(('Data nodweddion ffisegol'!$M20/100)*AG20))</f>
        <v/>
      </c>
      <c r="AH62" s="24" t="str">
        <f>IF(AH20="","",(('Data nodweddion ffisegol'!$M20/100)*AH20))</f>
        <v/>
      </c>
      <c r="AI62" s="24" t="str">
        <f>IF(AI20="","",(('Data nodweddion ffisegol'!$M20/100)*AI20))</f>
        <v/>
      </c>
      <c r="AJ62" s="37" t="str">
        <f>IF(AJ20="","",(('Data nodweddion ffisegol'!$M20/100)*AJ20))</f>
        <v/>
      </c>
      <c r="AK62" s="41" t="str">
        <f>IF(AK20="","",(('Data nodweddion ffisegol'!$M20/100)*AK20))</f>
        <v/>
      </c>
      <c r="AL62" s="226" t="str">
        <f>IF(AL20="","",(('Data nodweddion ffisegol'!$M20/100)*AL20))</f>
        <v/>
      </c>
      <c r="AM62" s="400"/>
    </row>
    <row r="63" spans="7:39" ht="20.149999999999999" customHeight="1" x14ac:dyDescent="0.35">
      <c r="G63" s="396"/>
      <c r="H63" s="23" t="str">
        <f t="shared" si="6"/>
        <v/>
      </c>
      <c r="I63" s="24" t="str">
        <f t="shared" si="6"/>
        <v/>
      </c>
      <c r="J63" s="24" t="str">
        <f t="shared" si="6"/>
        <v/>
      </c>
      <c r="K63" s="37" t="str">
        <f t="shared" si="6"/>
        <v/>
      </c>
      <c r="L63" s="23" t="str">
        <f>IF(L21="","",(('Data nodweddion ffisegol'!$M21/100)*L21))</f>
        <v/>
      </c>
      <c r="M63" s="24" t="str">
        <f>IF(M21="","",(('Data nodweddion ffisegol'!$M21/100)*M21))</f>
        <v/>
      </c>
      <c r="N63" s="24" t="str">
        <f>IF(N21="","",(('Data nodweddion ffisegol'!$M21/100)*N21))</f>
        <v/>
      </c>
      <c r="O63" s="24" t="str">
        <f>IF(O21="","",(('Data nodweddion ffisegol'!$M21/100)*O21))</f>
        <v/>
      </c>
      <c r="P63" s="24" t="str">
        <f>IF(P21="","",(('Data nodweddion ffisegol'!$M21/100)*P21))</f>
        <v/>
      </c>
      <c r="Q63" s="24" t="str">
        <f>IF(Q21="","",(('Data nodweddion ffisegol'!$M21/100)*Q21))</f>
        <v/>
      </c>
      <c r="R63" s="24" t="str">
        <f>IF(R21="","",(('Data nodweddion ffisegol'!$M21/100)*R21))</f>
        <v/>
      </c>
      <c r="S63" s="37" t="str">
        <f>IF(S21="","",(('Data nodweddion ffisegol'!$M21/100)*S21))</f>
        <v/>
      </c>
      <c r="T63" s="24" t="str">
        <f>IF(T21="","",(('Data nodweddion ffisegol'!$M21/100)*T21))</f>
        <v/>
      </c>
      <c r="U63" s="24" t="str">
        <f>IF(U21="","",(('Data nodweddion ffisegol'!$M21/100)*U21))</f>
        <v/>
      </c>
      <c r="V63" s="24" t="str">
        <f>IF(V21="","",(('Data nodweddion ffisegol'!$M21/100)*V21))</f>
        <v/>
      </c>
      <c r="W63" s="24" t="str">
        <f>IF(W21="","",(('Data nodweddion ffisegol'!$M21/100)*W21))</f>
        <v/>
      </c>
      <c r="X63" s="24" t="str">
        <f>IF(X21="","",(('Data nodweddion ffisegol'!$M21/100)*X21))</f>
        <v/>
      </c>
      <c r="Y63" s="24" t="str">
        <f>IF(Y21="","",(('Data nodweddion ffisegol'!$M21/100)*Y21))</f>
        <v/>
      </c>
      <c r="Z63" s="24" t="str">
        <f>IF(Z21="","",(('Data nodweddion ffisegol'!$M21/100)*Z21))</f>
        <v/>
      </c>
      <c r="AA63" s="24" t="str">
        <f>IF(AA21="","",(('Data nodweddion ffisegol'!$M21/100)*AA21))</f>
        <v/>
      </c>
      <c r="AB63" s="24" t="str">
        <f>IF(AB21="","",(('Data nodweddion ffisegol'!$M21/100)*AB21))</f>
        <v/>
      </c>
      <c r="AC63" s="24" t="str">
        <f>IF(AC21="","",(('Data nodweddion ffisegol'!$M21/100)*AC21))</f>
        <v/>
      </c>
      <c r="AD63" s="24" t="str">
        <f>IF(AD21="","",(('Data nodweddion ffisegol'!$M21/100)*AD21))</f>
        <v/>
      </c>
      <c r="AE63" s="24" t="str">
        <f>IF(AE21="","",(('Data nodweddion ffisegol'!$M21/100)*AE21))</f>
        <v/>
      </c>
      <c r="AF63" s="24" t="str">
        <f>IF(AF21="","",(('Data nodweddion ffisegol'!$M21/100)*AF21))</f>
        <v/>
      </c>
      <c r="AG63" s="24" t="str">
        <f>IF(AG21="","",(('Data nodweddion ffisegol'!$M21/100)*AG21))</f>
        <v/>
      </c>
      <c r="AH63" s="24" t="str">
        <f>IF(AH21="","",(('Data nodweddion ffisegol'!$M21/100)*AH21))</f>
        <v/>
      </c>
      <c r="AI63" s="24" t="str">
        <f>IF(AI21="","",(('Data nodweddion ffisegol'!$M21/100)*AI21))</f>
        <v/>
      </c>
      <c r="AJ63" s="37" t="str">
        <f>IF(AJ21="","",(('Data nodweddion ffisegol'!$M21/100)*AJ21))</f>
        <v/>
      </c>
      <c r="AK63" s="41" t="str">
        <f>IF(AK21="","",(('Data nodweddion ffisegol'!$M21/100)*AK21))</f>
        <v/>
      </c>
      <c r="AL63" s="226" t="str">
        <f>IF(AL21="","",(('Data nodweddion ffisegol'!$M21/100)*AL21))</f>
        <v/>
      </c>
      <c r="AM63" s="400"/>
    </row>
    <row r="64" spans="7:39" ht="20.149999999999999" customHeight="1" x14ac:dyDescent="0.35">
      <c r="G64" s="396"/>
      <c r="H64" s="23" t="str">
        <f t="shared" si="6"/>
        <v/>
      </c>
      <c r="I64" s="24" t="str">
        <f t="shared" si="6"/>
        <v/>
      </c>
      <c r="J64" s="24" t="str">
        <f t="shared" si="6"/>
        <v/>
      </c>
      <c r="K64" s="37" t="str">
        <f t="shared" si="6"/>
        <v/>
      </c>
      <c r="L64" s="23" t="str">
        <f>IF(L22="","",(('Data nodweddion ffisegol'!$M22/100)*L22))</f>
        <v/>
      </c>
      <c r="M64" s="24" t="str">
        <f>IF(M22="","",(('Data nodweddion ffisegol'!$M22/100)*M22))</f>
        <v/>
      </c>
      <c r="N64" s="24" t="str">
        <f>IF(N22="","",(('Data nodweddion ffisegol'!$M22/100)*N22))</f>
        <v/>
      </c>
      <c r="O64" s="24" t="str">
        <f>IF(O22="","",(('Data nodweddion ffisegol'!$M22/100)*O22))</f>
        <v/>
      </c>
      <c r="P64" s="24" t="str">
        <f>IF(P22="","",(('Data nodweddion ffisegol'!$M22/100)*P22))</f>
        <v/>
      </c>
      <c r="Q64" s="24" t="str">
        <f>IF(Q22="","",(('Data nodweddion ffisegol'!$M22/100)*Q22))</f>
        <v/>
      </c>
      <c r="R64" s="24" t="str">
        <f>IF(R22="","",(('Data nodweddion ffisegol'!$M22/100)*R22))</f>
        <v/>
      </c>
      <c r="S64" s="37" t="str">
        <f>IF(S22="","",(('Data nodweddion ffisegol'!$M22/100)*S22))</f>
        <v/>
      </c>
      <c r="T64" s="24" t="str">
        <f>IF(T22="","",(('Data nodweddion ffisegol'!$M22/100)*T22))</f>
        <v/>
      </c>
      <c r="U64" s="24" t="str">
        <f>IF(U22="","",(('Data nodweddion ffisegol'!$M22/100)*U22))</f>
        <v/>
      </c>
      <c r="V64" s="24" t="str">
        <f>IF(V22="","",(('Data nodweddion ffisegol'!$M22/100)*V22))</f>
        <v/>
      </c>
      <c r="W64" s="24" t="str">
        <f>IF(W22="","",(('Data nodweddion ffisegol'!$M22/100)*W22))</f>
        <v/>
      </c>
      <c r="X64" s="24" t="str">
        <f>IF(X22="","",(('Data nodweddion ffisegol'!$M22/100)*X22))</f>
        <v/>
      </c>
      <c r="Y64" s="24" t="str">
        <f>IF(Y22="","",(('Data nodweddion ffisegol'!$M22/100)*Y22))</f>
        <v/>
      </c>
      <c r="Z64" s="24" t="str">
        <f>IF(Z22="","",(('Data nodweddion ffisegol'!$M22/100)*Z22))</f>
        <v/>
      </c>
      <c r="AA64" s="24" t="str">
        <f>IF(AA22="","",(('Data nodweddion ffisegol'!$M22/100)*AA22))</f>
        <v/>
      </c>
      <c r="AB64" s="24" t="str">
        <f>IF(AB22="","",(('Data nodweddion ffisegol'!$M22/100)*AB22))</f>
        <v/>
      </c>
      <c r="AC64" s="24" t="str">
        <f>IF(AC22="","",(('Data nodweddion ffisegol'!$M22/100)*AC22))</f>
        <v/>
      </c>
      <c r="AD64" s="24" t="str">
        <f>IF(AD22="","",(('Data nodweddion ffisegol'!$M22/100)*AD22))</f>
        <v/>
      </c>
      <c r="AE64" s="24" t="str">
        <f>IF(AE22="","",(('Data nodweddion ffisegol'!$M22/100)*AE22))</f>
        <v/>
      </c>
      <c r="AF64" s="24" t="str">
        <f>IF(AF22="","",(('Data nodweddion ffisegol'!$M22/100)*AF22))</f>
        <v/>
      </c>
      <c r="AG64" s="24" t="str">
        <f>IF(AG22="","",(('Data nodweddion ffisegol'!$M22/100)*AG22))</f>
        <v/>
      </c>
      <c r="AH64" s="24" t="str">
        <f>IF(AH22="","",(('Data nodweddion ffisegol'!$M22/100)*AH22))</f>
        <v/>
      </c>
      <c r="AI64" s="24" t="str">
        <f>IF(AI22="","",(('Data nodweddion ffisegol'!$M22/100)*AI22))</f>
        <v/>
      </c>
      <c r="AJ64" s="37" t="str">
        <f>IF(AJ22="","",(('Data nodweddion ffisegol'!$M22/100)*AJ22))</f>
        <v/>
      </c>
      <c r="AK64" s="41" t="str">
        <f>IF(AK22="","",(('Data nodweddion ffisegol'!$M22/100)*AK22))</f>
        <v/>
      </c>
      <c r="AL64" s="226" t="str">
        <f>IF(AL22="","",(('Data nodweddion ffisegol'!$M22/100)*AL22))</f>
        <v/>
      </c>
      <c r="AM64" s="400"/>
    </row>
    <row r="65" spans="7:39" ht="20.149999999999999" customHeight="1" x14ac:dyDescent="0.35">
      <c r="G65" s="396"/>
      <c r="H65" s="23" t="str">
        <f t="shared" si="6"/>
        <v/>
      </c>
      <c r="I65" s="24" t="str">
        <f t="shared" si="6"/>
        <v/>
      </c>
      <c r="J65" s="24" t="str">
        <f t="shared" si="6"/>
        <v/>
      </c>
      <c r="K65" s="37" t="str">
        <f t="shared" si="6"/>
        <v/>
      </c>
      <c r="L65" s="23" t="str">
        <f>IF(L23="","",(('Data nodweddion ffisegol'!$M23/100)*L23))</f>
        <v/>
      </c>
      <c r="M65" s="24" t="str">
        <f>IF(M23="","",(('Data nodweddion ffisegol'!$M23/100)*M23))</f>
        <v/>
      </c>
      <c r="N65" s="24" t="str">
        <f>IF(N23="","",(('Data nodweddion ffisegol'!$M23/100)*N23))</f>
        <v/>
      </c>
      <c r="O65" s="24" t="str">
        <f>IF(O23="","",(('Data nodweddion ffisegol'!$M23/100)*O23))</f>
        <v/>
      </c>
      <c r="P65" s="24" t="str">
        <f>IF(P23="","",(('Data nodweddion ffisegol'!$M23/100)*P23))</f>
        <v/>
      </c>
      <c r="Q65" s="24" t="str">
        <f>IF(Q23="","",(('Data nodweddion ffisegol'!$M23/100)*Q23))</f>
        <v/>
      </c>
      <c r="R65" s="24" t="str">
        <f>IF(R23="","",(('Data nodweddion ffisegol'!$M23/100)*R23))</f>
        <v/>
      </c>
      <c r="S65" s="37" t="str">
        <f>IF(S23="","",(('Data nodweddion ffisegol'!$M23/100)*S23))</f>
        <v/>
      </c>
      <c r="T65" s="24" t="str">
        <f>IF(T23="","",(('Data nodweddion ffisegol'!$M23/100)*T23))</f>
        <v/>
      </c>
      <c r="U65" s="24" t="str">
        <f>IF(U23="","",(('Data nodweddion ffisegol'!$M23/100)*U23))</f>
        <v/>
      </c>
      <c r="V65" s="24" t="str">
        <f>IF(V23="","",(('Data nodweddion ffisegol'!$M23/100)*V23))</f>
        <v/>
      </c>
      <c r="W65" s="24" t="str">
        <f>IF(W23="","",(('Data nodweddion ffisegol'!$M23/100)*W23))</f>
        <v/>
      </c>
      <c r="X65" s="24" t="str">
        <f>IF(X23="","",(('Data nodweddion ffisegol'!$M23/100)*X23))</f>
        <v/>
      </c>
      <c r="Y65" s="24" t="str">
        <f>IF(Y23="","",(('Data nodweddion ffisegol'!$M23/100)*Y23))</f>
        <v/>
      </c>
      <c r="Z65" s="24" t="str">
        <f>IF(Z23="","",(('Data nodweddion ffisegol'!$M23/100)*Z23))</f>
        <v/>
      </c>
      <c r="AA65" s="24" t="str">
        <f>IF(AA23="","",(('Data nodweddion ffisegol'!$M23/100)*AA23))</f>
        <v/>
      </c>
      <c r="AB65" s="24" t="str">
        <f>IF(AB23="","",(('Data nodweddion ffisegol'!$M23/100)*AB23))</f>
        <v/>
      </c>
      <c r="AC65" s="24" t="str">
        <f>IF(AC23="","",(('Data nodweddion ffisegol'!$M23/100)*AC23))</f>
        <v/>
      </c>
      <c r="AD65" s="24" t="str">
        <f>IF(AD23="","",(('Data nodweddion ffisegol'!$M23/100)*AD23))</f>
        <v/>
      </c>
      <c r="AE65" s="24" t="str">
        <f>IF(AE23="","",(('Data nodweddion ffisegol'!$M23/100)*AE23))</f>
        <v/>
      </c>
      <c r="AF65" s="24" t="str">
        <f>IF(AF23="","",(('Data nodweddion ffisegol'!$M23/100)*AF23))</f>
        <v/>
      </c>
      <c r="AG65" s="24" t="str">
        <f>IF(AG23="","",(('Data nodweddion ffisegol'!$M23/100)*AG23))</f>
        <v/>
      </c>
      <c r="AH65" s="24" t="str">
        <f>IF(AH23="","",(('Data nodweddion ffisegol'!$M23/100)*AH23))</f>
        <v/>
      </c>
      <c r="AI65" s="24" t="str">
        <f>IF(AI23="","",(('Data nodweddion ffisegol'!$M23/100)*AI23))</f>
        <v/>
      </c>
      <c r="AJ65" s="37" t="str">
        <f>IF(AJ23="","",(('Data nodweddion ffisegol'!$M23/100)*AJ23))</f>
        <v/>
      </c>
      <c r="AK65" s="41" t="str">
        <f>IF(AK23="","",(('Data nodweddion ffisegol'!$M23/100)*AK23))</f>
        <v/>
      </c>
      <c r="AL65" s="226" t="str">
        <f>IF(AL23="","",(('Data nodweddion ffisegol'!$M23/100)*AL23))</f>
        <v/>
      </c>
      <c r="AM65" s="400"/>
    </row>
    <row r="66" spans="7:39" ht="20.149999999999999" customHeight="1" x14ac:dyDescent="0.35">
      <c r="G66" s="396"/>
      <c r="H66" s="23" t="str">
        <f t="shared" si="6"/>
        <v/>
      </c>
      <c r="I66" s="24" t="str">
        <f t="shared" si="6"/>
        <v/>
      </c>
      <c r="J66" s="24" t="str">
        <f t="shared" si="6"/>
        <v/>
      </c>
      <c r="K66" s="37" t="str">
        <f t="shared" si="6"/>
        <v/>
      </c>
      <c r="L66" s="23" t="str">
        <f>IF(L24="","",(('Data nodweddion ffisegol'!$M24/100)*L24))</f>
        <v/>
      </c>
      <c r="M66" s="24" t="str">
        <f>IF(M24="","",(('Data nodweddion ffisegol'!$M24/100)*M24))</f>
        <v/>
      </c>
      <c r="N66" s="24" t="str">
        <f>IF(N24="","",(('Data nodweddion ffisegol'!$M24/100)*N24))</f>
        <v/>
      </c>
      <c r="O66" s="24" t="str">
        <f>IF(O24="","",(('Data nodweddion ffisegol'!$M24/100)*O24))</f>
        <v/>
      </c>
      <c r="P66" s="24" t="str">
        <f>IF(P24="","",(('Data nodweddion ffisegol'!$M24/100)*P24))</f>
        <v/>
      </c>
      <c r="Q66" s="24" t="str">
        <f>IF(Q24="","",(('Data nodweddion ffisegol'!$M24/100)*Q24))</f>
        <v/>
      </c>
      <c r="R66" s="24" t="str">
        <f>IF(R24="","",(('Data nodweddion ffisegol'!$M24/100)*R24))</f>
        <v/>
      </c>
      <c r="S66" s="37" t="str">
        <f>IF(S24="","",(('Data nodweddion ffisegol'!$M24/100)*S24))</f>
        <v/>
      </c>
      <c r="T66" s="24" t="str">
        <f>IF(T24="","",(('Data nodweddion ffisegol'!$M24/100)*T24))</f>
        <v/>
      </c>
      <c r="U66" s="24" t="str">
        <f>IF(U24="","",(('Data nodweddion ffisegol'!$M24/100)*U24))</f>
        <v/>
      </c>
      <c r="V66" s="24" t="str">
        <f>IF(V24="","",(('Data nodweddion ffisegol'!$M24/100)*V24))</f>
        <v/>
      </c>
      <c r="W66" s="24" t="str">
        <f>IF(W24="","",(('Data nodweddion ffisegol'!$M24/100)*W24))</f>
        <v/>
      </c>
      <c r="X66" s="24" t="str">
        <f>IF(X24="","",(('Data nodweddion ffisegol'!$M24/100)*X24))</f>
        <v/>
      </c>
      <c r="Y66" s="24" t="str">
        <f>IF(Y24="","",(('Data nodweddion ffisegol'!$M24/100)*Y24))</f>
        <v/>
      </c>
      <c r="Z66" s="24" t="str">
        <f>IF(Z24="","",(('Data nodweddion ffisegol'!$M24/100)*Z24))</f>
        <v/>
      </c>
      <c r="AA66" s="24" t="str">
        <f>IF(AA24="","",(('Data nodweddion ffisegol'!$M24/100)*AA24))</f>
        <v/>
      </c>
      <c r="AB66" s="24" t="str">
        <f>IF(AB24="","",(('Data nodweddion ffisegol'!$M24/100)*AB24))</f>
        <v/>
      </c>
      <c r="AC66" s="24" t="str">
        <f>IF(AC24="","",(('Data nodweddion ffisegol'!$M24/100)*AC24))</f>
        <v/>
      </c>
      <c r="AD66" s="24" t="str">
        <f>IF(AD24="","",(('Data nodweddion ffisegol'!$M24/100)*AD24))</f>
        <v/>
      </c>
      <c r="AE66" s="24" t="str">
        <f>IF(AE24="","",(('Data nodweddion ffisegol'!$M24/100)*AE24))</f>
        <v/>
      </c>
      <c r="AF66" s="24" t="str">
        <f>IF(AF24="","",(('Data nodweddion ffisegol'!$M24/100)*AF24))</f>
        <v/>
      </c>
      <c r="AG66" s="24" t="str">
        <f>IF(AG24="","",(('Data nodweddion ffisegol'!$M24/100)*AG24))</f>
        <v/>
      </c>
      <c r="AH66" s="24" t="str">
        <f>IF(AH24="","",(('Data nodweddion ffisegol'!$M24/100)*AH24))</f>
        <v/>
      </c>
      <c r="AI66" s="24" t="str">
        <f>IF(AI24="","",(('Data nodweddion ffisegol'!$M24/100)*AI24))</f>
        <v/>
      </c>
      <c r="AJ66" s="37" t="str">
        <f>IF(AJ24="","",(('Data nodweddion ffisegol'!$M24/100)*AJ24))</f>
        <v/>
      </c>
      <c r="AK66" s="41" t="str">
        <f>IF(AK24="","",(('Data nodweddion ffisegol'!$M24/100)*AK24))</f>
        <v/>
      </c>
      <c r="AL66" s="226" t="str">
        <f>IF(AL24="","",(('Data nodweddion ffisegol'!$M24/100)*AL24))</f>
        <v/>
      </c>
      <c r="AM66" s="400"/>
    </row>
    <row r="67" spans="7:39" ht="20.149999999999999" customHeight="1" x14ac:dyDescent="0.35">
      <c r="G67" s="396"/>
      <c r="H67" s="23" t="str">
        <f t="shared" si="6"/>
        <v/>
      </c>
      <c r="I67" s="24" t="str">
        <f t="shared" si="6"/>
        <v/>
      </c>
      <c r="J67" s="24" t="str">
        <f t="shared" si="6"/>
        <v/>
      </c>
      <c r="K67" s="37" t="str">
        <f t="shared" si="6"/>
        <v/>
      </c>
      <c r="L67" s="23" t="str">
        <f>IF(L25="","",(('Data nodweddion ffisegol'!$M25/100)*L25))</f>
        <v/>
      </c>
      <c r="M67" s="24" t="str">
        <f>IF(M25="","",(('Data nodweddion ffisegol'!$M25/100)*M25))</f>
        <v/>
      </c>
      <c r="N67" s="24" t="str">
        <f>IF(N25="","",(('Data nodweddion ffisegol'!$M25/100)*N25))</f>
        <v/>
      </c>
      <c r="O67" s="24" t="str">
        <f>IF(O25="","",(('Data nodweddion ffisegol'!$M25/100)*O25))</f>
        <v/>
      </c>
      <c r="P67" s="24" t="str">
        <f>IF(P25="","",(('Data nodweddion ffisegol'!$M25/100)*P25))</f>
        <v/>
      </c>
      <c r="Q67" s="24" t="str">
        <f>IF(Q25="","",(('Data nodweddion ffisegol'!$M25/100)*Q25))</f>
        <v/>
      </c>
      <c r="R67" s="24" t="str">
        <f>IF(R25="","",(('Data nodweddion ffisegol'!$M25/100)*R25))</f>
        <v/>
      </c>
      <c r="S67" s="37" t="str">
        <f>IF(S25="","",(('Data nodweddion ffisegol'!$M25/100)*S25))</f>
        <v/>
      </c>
      <c r="T67" s="24" t="str">
        <f>IF(T25="","",(('Data nodweddion ffisegol'!$M25/100)*T25))</f>
        <v/>
      </c>
      <c r="U67" s="24" t="str">
        <f>IF(U25="","",(('Data nodweddion ffisegol'!$M25/100)*U25))</f>
        <v/>
      </c>
      <c r="V67" s="24" t="str">
        <f>IF(V25="","",(('Data nodweddion ffisegol'!$M25/100)*V25))</f>
        <v/>
      </c>
      <c r="W67" s="24" t="str">
        <f>IF(W25="","",(('Data nodweddion ffisegol'!$M25/100)*W25))</f>
        <v/>
      </c>
      <c r="X67" s="24" t="str">
        <f>IF(X25="","",(('Data nodweddion ffisegol'!$M25/100)*X25))</f>
        <v/>
      </c>
      <c r="Y67" s="24" t="str">
        <f>IF(Y25="","",(('Data nodweddion ffisegol'!$M25/100)*Y25))</f>
        <v/>
      </c>
      <c r="Z67" s="24" t="str">
        <f>IF(Z25="","",(('Data nodweddion ffisegol'!$M25/100)*Z25))</f>
        <v/>
      </c>
      <c r="AA67" s="24" t="str">
        <f>IF(AA25="","",(('Data nodweddion ffisegol'!$M25/100)*AA25))</f>
        <v/>
      </c>
      <c r="AB67" s="24" t="str">
        <f>IF(AB25="","",(('Data nodweddion ffisegol'!$M25/100)*AB25))</f>
        <v/>
      </c>
      <c r="AC67" s="24" t="str">
        <f>IF(AC25="","",(('Data nodweddion ffisegol'!$M25/100)*AC25))</f>
        <v/>
      </c>
      <c r="AD67" s="24" t="str">
        <f>IF(AD25="","",(('Data nodweddion ffisegol'!$M25/100)*AD25))</f>
        <v/>
      </c>
      <c r="AE67" s="24" t="str">
        <f>IF(AE25="","",(('Data nodweddion ffisegol'!$M25/100)*AE25))</f>
        <v/>
      </c>
      <c r="AF67" s="24" t="str">
        <f>IF(AF25="","",(('Data nodweddion ffisegol'!$M25/100)*AF25))</f>
        <v/>
      </c>
      <c r="AG67" s="24" t="str">
        <f>IF(AG25="","",(('Data nodweddion ffisegol'!$M25/100)*AG25))</f>
        <v/>
      </c>
      <c r="AH67" s="24" t="str">
        <f>IF(AH25="","",(('Data nodweddion ffisegol'!$M25/100)*AH25))</f>
        <v/>
      </c>
      <c r="AI67" s="24" t="str">
        <f>IF(AI25="","",(('Data nodweddion ffisegol'!$M25/100)*AI25))</f>
        <v/>
      </c>
      <c r="AJ67" s="37" t="str">
        <f>IF(AJ25="","",(('Data nodweddion ffisegol'!$M25/100)*AJ25))</f>
        <v/>
      </c>
      <c r="AK67" s="41" t="str">
        <f>IF(AK25="","",(('Data nodweddion ffisegol'!$M25/100)*AK25))</f>
        <v/>
      </c>
      <c r="AL67" s="226" t="str">
        <f>IF(AL25="","",(('Data nodweddion ffisegol'!$M25/100)*AL25))</f>
        <v/>
      </c>
      <c r="AM67" s="400"/>
    </row>
    <row r="68" spans="7:39" ht="20.149999999999999" customHeight="1" x14ac:dyDescent="0.35">
      <c r="G68" s="396"/>
      <c r="H68" s="23" t="str">
        <f t="shared" si="6"/>
        <v/>
      </c>
      <c r="I68" s="24" t="str">
        <f t="shared" si="6"/>
        <v/>
      </c>
      <c r="J68" s="24" t="str">
        <f t="shared" si="6"/>
        <v/>
      </c>
      <c r="K68" s="37" t="str">
        <f t="shared" si="6"/>
        <v/>
      </c>
      <c r="L68" s="23" t="str">
        <f>IF(L26="","",(('Data nodweddion ffisegol'!$M26/100)*L26))</f>
        <v/>
      </c>
      <c r="M68" s="24" t="str">
        <f>IF(M26="","",(('Data nodweddion ffisegol'!$M26/100)*M26))</f>
        <v/>
      </c>
      <c r="N68" s="24" t="str">
        <f>IF(N26="","",(('Data nodweddion ffisegol'!$M26/100)*N26))</f>
        <v/>
      </c>
      <c r="O68" s="24" t="str">
        <f>IF(O26="","",(('Data nodweddion ffisegol'!$M26/100)*O26))</f>
        <v/>
      </c>
      <c r="P68" s="24" t="str">
        <f>IF(P26="","",(('Data nodweddion ffisegol'!$M26/100)*P26))</f>
        <v/>
      </c>
      <c r="Q68" s="24" t="str">
        <f>IF(Q26="","",(('Data nodweddion ffisegol'!$M26/100)*Q26))</f>
        <v/>
      </c>
      <c r="R68" s="24" t="str">
        <f>IF(R26="","",(('Data nodweddion ffisegol'!$M26/100)*R26))</f>
        <v/>
      </c>
      <c r="S68" s="37" t="str">
        <f>IF(S26="","",(('Data nodweddion ffisegol'!$M26/100)*S26))</f>
        <v/>
      </c>
      <c r="T68" s="24" t="str">
        <f>IF(T26="","",(('Data nodweddion ffisegol'!$M26/100)*T26))</f>
        <v/>
      </c>
      <c r="U68" s="24" t="str">
        <f>IF(U26="","",(('Data nodweddion ffisegol'!$M26/100)*U26))</f>
        <v/>
      </c>
      <c r="V68" s="24" t="str">
        <f>IF(V26="","",(('Data nodweddion ffisegol'!$M26/100)*V26))</f>
        <v/>
      </c>
      <c r="W68" s="24" t="str">
        <f>IF(W26="","",(('Data nodweddion ffisegol'!$M26/100)*W26))</f>
        <v/>
      </c>
      <c r="X68" s="24" t="str">
        <f>IF(X26="","",(('Data nodweddion ffisegol'!$M26/100)*X26))</f>
        <v/>
      </c>
      <c r="Y68" s="24" t="str">
        <f>IF(Y26="","",(('Data nodweddion ffisegol'!$M26/100)*Y26))</f>
        <v/>
      </c>
      <c r="Z68" s="24" t="str">
        <f>IF(Z26="","",(('Data nodweddion ffisegol'!$M26/100)*Z26))</f>
        <v/>
      </c>
      <c r="AA68" s="24" t="str">
        <f>IF(AA26="","",(('Data nodweddion ffisegol'!$M26/100)*AA26))</f>
        <v/>
      </c>
      <c r="AB68" s="24" t="str">
        <f>IF(AB26="","",(('Data nodweddion ffisegol'!$M26/100)*AB26))</f>
        <v/>
      </c>
      <c r="AC68" s="24" t="str">
        <f>IF(AC26="","",(('Data nodweddion ffisegol'!$M26/100)*AC26))</f>
        <v/>
      </c>
      <c r="AD68" s="24" t="str">
        <f>IF(AD26="","",(('Data nodweddion ffisegol'!$M26/100)*AD26))</f>
        <v/>
      </c>
      <c r="AE68" s="24" t="str">
        <f>IF(AE26="","",(('Data nodweddion ffisegol'!$M26/100)*AE26))</f>
        <v/>
      </c>
      <c r="AF68" s="24" t="str">
        <f>IF(AF26="","",(('Data nodweddion ffisegol'!$M26/100)*AF26))</f>
        <v/>
      </c>
      <c r="AG68" s="24" t="str">
        <f>IF(AG26="","",(('Data nodweddion ffisegol'!$M26/100)*AG26))</f>
        <v/>
      </c>
      <c r="AH68" s="24" t="str">
        <f>IF(AH26="","",(('Data nodweddion ffisegol'!$M26/100)*AH26))</f>
        <v/>
      </c>
      <c r="AI68" s="24" t="str">
        <f>IF(AI26="","",(('Data nodweddion ffisegol'!$M26/100)*AI26))</f>
        <v/>
      </c>
      <c r="AJ68" s="37" t="str">
        <f>IF(AJ26="","",(('Data nodweddion ffisegol'!$M26/100)*AJ26))</f>
        <v/>
      </c>
      <c r="AK68" s="41" t="str">
        <f>IF(AK26="","",(('Data nodweddion ffisegol'!$M26/100)*AK26))</f>
        <v/>
      </c>
      <c r="AL68" s="226" t="str">
        <f>IF(AL26="","",(('Data nodweddion ffisegol'!$M26/100)*AL26))</f>
        <v/>
      </c>
      <c r="AM68" s="400"/>
    </row>
    <row r="69" spans="7:39" ht="20.149999999999999" customHeight="1" x14ac:dyDescent="0.35">
      <c r="G69" s="396"/>
      <c r="H69" s="23" t="str">
        <f t="shared" si="6"/>
        <v/>
      </c>
      <c r="I69" s="24" t="str">
        <f t="shared" si="6"/>
        <v/>
      </c>
      <c r="J69" s="24" t="str">
        <f t="shared" si="6"/>
        <v/>
      </c>
      <c r="K69" s="37" t="str">
        <f t="shared" si="6"/>
        <v/>
      </c>
      <c r="L69" s="23" t="str">
        <f>IF(L27="","",(('Data nodweddion ffisegol'!$M27/100)*L27))</f>
        <v/>
      </c>
      <c r="M69" s="24" t="str">
        <f>IF(M27="","",(('Data nodweddion ffisegol'!$M27/100)*M27))</f>
        <v/>
      </c>
      <c r="N69" s="24" t="str">
        <f>IF(N27="","",(('Data nodweddion ffisegol'!$M27/100)*N27))</f>
        <v/>
      </c>
      <c r="O69" s="24" t="str">
        <f>IF(O27="","",(('Data nodweddion ffisegol'!$M27/100)*O27))</f>
        <v/>
      </c>
      <c r="P69" s="24" t="str">
        <f>IF(P27="","",(('Data nodweddion ffisegol'!$M27/100)*P27))</f>
        <v/>
      </c>
      <c r="Q69" s="24" t="str">
        <f>IF(Q27="","",(('Data nodweddion ffisegol'!$M27/100)*Q27))</f>
        <v/>
      </c>
      <c r="R69" s="24" t="str">
        <f>IF(R27="","",(('Data nodweddion ffisegol'!$M27/100)*R27))</f>
        <v/>
      </c>
      <c r="S69" s="37" t="str">
        <f>IF(S27="","",(('Data nodweddion ffisegol'!$M27/100)*S27))</f>
        <v/>
      </c>
      <c r="T69" s="24" t="str">
        <f>IF(T27="","",(('Data nodweddion ffisegol'!$M27/100)*T27))</f>
        <v/>
      </c>
      <c r="U69" s="24" t="str">
        <f>IF(U27="","",(('Data nodweddion ffisegol'!$M27/100)*U27))</f>
        <v/>
      </c>
      <c r="V69" s="24" t="str">
        <f>IF(V27="","",(('Data nodweddion ffisegol'!$M27/100)*V27))</f>
        <v/>
      </c>
      <c r="W69" s="24" t="str">
        <f>IF(W27="","",(('Data nodweddion ffisegol'!$M27/100)*W27))</f>
        <v/>
      </c>
      <c r="X69" s="24" t="str">
        <f>IF(X27="","",(('Data nodweddion ffisegol'!$M27/100)*X27))</f>
        <v/>
      </c>
      <c r="Y69" s="24" t="str">
        <f>IF(Y27="","",(('Data nodweddion ffisegol'!$M27/100)*Y27))</f>
        <v/>
      </c>
      <c r="Z69" s="24" t="str">
        <f>IF(Z27="","",(('Data nodweddion ffisegol'!$M27/100)*Z27))</f>
        <v/>
      </c>
      <c r="AA69" s="24" t="str">
        <f>IF(AA27="","",(('Data nodweddion ffisegol'!$M27/100)*AA27))</f>
        <v/>
      </c>
      <c r="AB69" s="24" t="str">
        <f>IF(AB27="","",(('Data nodweddion ffisegol'!$M27/100)*AB27))</f>
        <v/>
      </c>
      <c r="AC69" s="24" t="str">
        <f>IF(AC27="","",(('Data nodweddion ffisegol'!$M27/100)*AC27))</f>
        <v/>
      </c>
      <c r="AD69" s="24" t="str">
        <f>IF(AD27="","",(('Data nodweddion ffisegol'!$M27/100)*AD27))</f>
        <v/>
      </c>
      <c r="AE69" s="24" t="str">
        <f>IF(AE27="","",(('Data nodweddion ffisegol'!$M27/100)*AE27))</f>
        <v/>
      </c>
      <c r="AF69" s="24" t="str">
        <f>IF(AF27="","",(('Data nodweddion ffisegol'!$M27/100)*AF27))</f>
        <v/>
      </c>
      <c r="AG69" s="24" t="str">
        <f>IF(AG27="","",(('Data nodweddion ffisegol'!$M27/100)*AG27))</f>
        <v/>
      </c>
      <c r="AH69" s="24" t="str">
        <f>IF(AH27="","",(('Data nodweddion ffisegol'!$M27/100)*AH27))</f>
        <v/>
      </c>
      <c r="AI69" s="24" t="str">
        <f>IF(AI27="","",(('Data nodweddion ffisegol'!$M27/100)*AI27))</f>
        <v/>
      </c>
      <c r="AJ69" s="37" t="str">
        <f>IF(AJ27="","",(('Data nodweddion ffisegol'!$M27/100)*AJ27))</f>
        <v/>
      </c>
      <c r="AK69" s="41" t="str">
        <f>IF(AK27="","",(('Data nodweddion ffisegol'!$M27/100)*AK27))</f>
        <v/>
      </c>
      <c r="AL69" s="226" t="str">
        <f>IF(AL27="","",(('Data nodweddion ffisegol'!$M27/100)*AL27))</f>
        <v/>
      </c>
      <c r="AM69" s="400"/>
    </row>
    <row r="70" spans="7:39" ht="20.149999999999999" customHeight="1" x14ac:dyDescent="0.35">
      <c r="G70" s="396"/>
      <c r="H70" s="23" t="str">
        <f t="shared" si="6"/>
        <v/>
      </c>
      <c r="I70" s="24" t="str">
        <f t="shared" si="6"/>
        <v/>
      </c>
      <c r="J70" s="24" t="str">
        <f t="shared" si="6"/>
        <v/>
      </c>
      <c r="K70" s="37" t="str">
        <f t="shared" si="6"/>
        <v/>
      </c>
      <c r="L70" s="23" t="str">
        <f>IF(L28="","",(('Data nodweddion ffisegol'!$M28/100)*L28))</f>
        <v/>
      </c>
      <c r="M70" s="24" t="str">
        <f>IF(M28="","",(('Data nodweddion ffisegol'!$M28/100)*M28))</f>
        <v/>
      </c>
      <c r="N70" s="24" t="str">
        <f>IF(N28="","",(('Data nodweddion ffisegol'!$M28/100)*N28))</f>
        <v/>
      </c>
      <c r="O70" s="24" t="str">
        <f>IF(O28="","",(('Data nodweddion ffisegol'!$M28/100)*O28))</f>
        <v/>
      </c>
      <c r="P70" s="24" t="str">
        <f>IF(P28="","",(('Data nodweddion ffisegol'!$M28/100)*P28))</f>
        <v/>
      </c>
      <c r="Q70" s="24" t="str">
        <f>IF(Q28="","",(('Data nodweddion ffisegol'!$M28/100)*Q28))</f>
        <v/>
      </c>
      <c r="R70" s="24" t="str">
        <f>IF(R28="","",(('Data nodweddion ffisegol'!$M28/100)*R28))</f>
        <v/>
      </c>
      <c r="S70" s="37" t="str">
        <f>IF(S28="","",(('Data nodweddion ffisegol'!$M28/100)*S28))</f>
        <v/>
      </c>
      <c r="T70" s="24" t="str">
        <f>IF(T28="","",(('Data nodweddion ffisegol'!$M28/100)*T28))</f>
        <v/>
      </c>
      <c r="U70" s="24" t="str">
        <f>IF(U28="","",(('Data nodweddion ffisegol'!$M28/100)*U28))</f>
        <v/>
      </c>
      <c r="V70" s="24" t="str">
        <f>IF(V28="","",(('Data nodweddion ffisegol'!$M28/100)*V28))</f>
        <v/>
      </c>
      <c r="W70" s="24" t="str">
        <f>IF(W28="","",(('Data nodweddion ffisegol'!$M28/100)*W28))</f>
        <v/>
      </c>
      <c r="X70" s="24" t="str">
        <f>IF(X28="","",(('Data nodweddion ffisegol'!$M28/100)*X28))</f>
        <v/>
      </c>
      <c r="Y70" s="24" t="str">
        <f>IF(Y28="","",(('Data nodweddion ffisegol'!$M28/100)*Y28))</f>
        <v/>
      </c>
      <c r="Z70" s="24" t="str">
        <f>IF(Z28="","",(('Data nodweddion ffisegol'!$M28/100)*Z28))</f>
        <v/>
      </c>
      <c r="AA70" s="24" t="str">
        <f>IF(AA28="","",(('Data nodweddion ffisegol'!$M28/100)*AA28))</f>
        <v/>
      </c>
      <c r="AB70" s="24" t="str">
        <f>IF(AB28="","",(('Data nodweddion ffisegol'!$M28/100)*AB28))</f>
        <v/>
      </c>
      <c r="AC70" s="24" t="str">
        <f>IF(AC28="","",(('Data nodweddion ffisegol'!$M28/100)*AC28))</f>
        <v/>
      </c>
      <c r="AD70" s="24" t="str">
        <f>IF(AD28="","",(('Data nodweddion ffisegol'!$M28/100)*AD28))</f>
        <v/>
      </c>
      <c r="AE70" s="24" t="str">
        <f>IF(AE28="","",(('Data nodweddion ffisegol'!$M28/100)*AE28))</f>
        <v/>
      </c>
      <c r="AF70" s="24" t="str">
        <f>IF(AF28="","",(('Data nodweddion ffisegol'!$M28/100)*AF28))</f>
        <v/>
      </c>
      <c r="AG70" s="24" t="str">
        <f>IF(AG28="","",(('Data nodweddion ffisegol'!$M28/100)*AG28))</f>
        <v/>
      </c>
      <c r="AH70" s="24" t="str">
        <f>IF(AH28="","",(('Data nodweddion ffisegol'!$M28/100)*AH28))</f>
        <v/>
      </c>
      <c r="AI70" s="24" t="str">
        <f>IF(AI28="","",(('Data nodweddion ffisegol'!$M28/100)*AI28))</f>
        <v/>
      </c>
      <c r="AJ70" s="37" t="str">
        <f>IF(AJ28="","",(('Data nodweddion ffisegol'!$M28/100)*AJ28))</f>
        <v/>
      </c>
      <c r="AK70" s="41" t="str">
        <f>IF(AK28="","",(('Data nodweddion ffisegol'!$M28/100)*AK28))</f>
        <v/>
      </c>
      <c r="AL70" s="226" t="str">
        <f>IF(AL28="","",(('Data nodweddion ffisegol'!$M28/100)*AL28))</f>
        <v/>
      </c>
      <c r="AM70" s="400"/>
    </row>
    <row r="71" spans="7:39" ht="20.149999999999999" customHeight="1" x14ac:dyDescent="0.35">
      <c r="G71" s="396"/>
      <c r="H71" s="23" t="str">
        <f t="shared" ref="H71:K80" si="7">IF(H29="","",H29)</f>
        <v/>
      </c>
      <c r="I71" s="24" t="str">
        <f t="shared" si="7"/>
        <v/>
      </c>
      <c r="J71" s="24" t="str">
        <f t="shared" si="7"/>
        <v/>
      </c>
      <c r="K71" s="37" t="str">
        <f t="shared" si="7"/>
        <v/>
      </c>
      <c r="L71" s="23" t="str">
        <f>IF(L29="","",(('Data nodweddion ffisegol'!$M29/100)*L29))</f>
        <v/>
      </c>
      <c r="M71" s="24" t="str">
        <f>IF(M29="","",(('Data nodweddion ffisegol'!$M29/100)*M29))</f>
        <v/>
      </c>
      <c r="N71" s="24" t="str">
        <f>IF(N29="","",(('Data nodweddion ffisegol'!$M29/100)*N29))</f>
        <v/>
      </c>
      <c r="O71" s="24" t="str">
        <f>IF(O29="","",(('Data nodweddion ffisegol'!$M29/100)*O29))</f>
        <v/>
      </c>
      <c r="P71" s="24" t="str">
        <f>IF(P29="","",(('Data nodweddion ffisegol'!$M29/100)*P29))</f>
        <v/>
      </c>
      <c r="Q71" s="24" t="str">
        <f>IF(Q29="","",(('Data nodweddion ffisegol'!$M29/100)*Q29))</f>
        <v/>
      </c>
      <c r="R71" s="24" t="str">
        <f>IF(R29="","",(('Data nodweddion ffisegol'!$M29/100)*R29))</f>
        <v/>
      </c>
      <c r="S71" s="37" t="str">
        <f>IF(S29="","",(('Data nodweddion ffisegol'!$M29/100)*S29))</f>
        <v/>
      </c>
      <c r="T71" s="24" t="str">
        <f>IF(T29="","",(('Data nodweddion ffisegol'!$M29/100)*T29))</f>
        <v/>
      </c>
      <c r="U71" s="24" t="str">
        <f>IF(U29="","",(('Data nodweddion ffisegol'!$M29/100)*U29))</f>
        <v/>
      </c>
      <c r="V71" s="24" t="str">
        <f>IF(V29="","",(('Data nodweddion ffisegol'!$M29/100)*V29))</f>
        <v/>
      </c>
      <c r="W71" s="24" t="str">
        <f>IF(W29="","",(('Data nodweddion ffisegol'!$M29/100)*W29))</f>
        <v/>
      </c>
      <c r="X71" s="24" t="str">
        <f>IF(X29="","",(('Data nodweddion ffisegol'!$M29/100)*X29))</f>
        <v/>
      </c>
      <c r="Y71" s="24" t="str">
        <f>IF(Y29="","",(('Data nodweddion ffisegol'!$M29/100)*Y29))</f>
        <v/>
      </c>
      <c r="Z71" s="24" t="str">
        <f>IF(Z29="","",(('Data nodweddion ffisegol'!$M29/100)*Z29))</f>
        <v/>
      </c>
      <c r="AA71" s="24" t="str">
        <f>IF(AA29="","",(('Data nodweddion ffisegol'!$M29/100)*AA29))</f>
        <v/>
      </c>
      <c r="AB71" s="24" t="str">
        <f>IF(AB29="","",(('Data nodweddion ffisegol'!$M29/100)*AB29))</f>
        <v/>
      </c>
      <c r="AC71" s="24" t="str">
        <f>IF(AC29="","",(('Data nodweddion ffisegol'!$M29/100)*AC29))</f>
        <v/>
      </c>
      <c r="AD71" s="24" t="str">
        <f>IF(AD29="","",(('Data nodweddion ffisegol'!$M29/100)*AD29))</f>
        <v/>
      </c>
      <c r="AE71" s="24" t="str">
        <f>IF(AE29="","",(('Data nodweddion ffisegol'!$M29/100)*AE29))</f>
        <v/>
      </c>
      <c r="AF71" s="24" t="str">
        <f>IF(AF29="","",(('Data nodweddion ffisegol'!$M29/100)*AF29))</f>
        <v/>
      </c>
      <c r="AG71" s="24" t="str">
        <f>IF(AG29="","",(('Data nodweddion ffisegol'!$M29/100)*AG29))</f>
        <v/>
      </c>
      <c r="AH71" s="24" t="str">
        <f>IF(AH29="","",(('Data nodweddion ffisegol'!$M29/100)*AH29))</f>
        <v/>
      </c>
      <c r="AI71" s="24" t="str">
        <f>IF(AI29="","",(('Data nodweddion ffisegol'!$M29/100)*AI29))</f>
        <v/>
      </c>
      <c r="AJ71" s="37" t="str">
        <f>IF(AJ29="","",(('Data nodweddion ffisegol'!$M29/100)*AJ29))</f>
        <v/>
      </c>
      <c r="AK71" s="41" t="str">
        <f>IF(AK29="","",(('Data nodweddion ffisegol'!$M29/100)*AK29))</f>
        <v/>
      </c>
      <c r="AL71" s="226" t="str">
        <f>IF(AL29="","",(('Data nodweddion ffisegol'!$M29/100)*AL29))</f>
        <v/>
      </c>
      <c r="AM71" s="400"/>
    </row>
    <row r="72" spans="7:39" ht="20.149999999999999" customHeight="1" x14ac:dyDescent="0.35">
      <c r="G72" s="396"/>
      <c r="H72" s="23" t="str">
        <f t="shared" si="7"/>
        <v/>
      </c>
      <c r="I72" s="24" t="str">
        <f t="shared" si="7"/>
        <v/>
      </c>
      <c r="J72" s="24" t="str">
        <f t="shared" si="7"/>
        <v/>
      </c>
      <c r="K72" s="37" t="str">
        <f t="shared" si="7"/>
        <v/>
      </c>
      <c r="L72" s="23" t="str">
        <f>IF(L30="","",(('Data nodweddion ffisegol'!$M30/100)*L30))</f>
        <v/>
      </c>
      <c r="M72" s="24" t="str">
        <f>IF(M30="","",(('Data nodweddion ffisegol'!$M30/100)*M30))</f>
        <v/>
      </c>
      <c r="N72" s="24" t="str">
        <f>IF(N30="","",(('Data nodweddion ffisegol'!$M30/100)*N30))</f>
        <v/>
      </c>
      <c r="O72" s="24" t="str">
        <f>IF(O30="","",(('Data nodweddion ffisegol'!$M30/100)*O30))</f>
        <v/>
      </c>
      <c r="P72" s="24" t="str">
        <f>IF(P30="","",(('Data nodweddion ffisegol'!$M30/100)*P30))</f>
        <v/>
      </c>
      <c r="Q72" s="24" t="str">
        <f>IF(Q30="","",(('Data nodweddion ffisegol'!$M30/100)*Q30))</f>
        <v/>
      </c>
      <c r="R72" s="24" t="str">
        <f>IF(R30="","",(('Data nodweddion ffisegol'!$M30/100)*R30))</f>
        <v/>
      </c>
      <c r="S72" s="37" t="str">
        <f>IF(S30="","",(('Data nodweddion ffisegol'!$M30/100)*S30))</f>
        <v/>
      </c>
      <c r="T72" s="24" t="str">
        <f>IF(T30="","",(('Data nodweddion ffisegol'!$M30/100)*T30))</f>
        <v/>
      </c>
      <c r="U72" s="24" t="str">
        <f>IF(U30="","",(('Data nodweddion ffisegol'!$M30/100)*U30))</f>
        <v/>
      </c>
      <c r="V72" s="24" t="str">
        <f>IF(V30="","",(('Data nodweddion ffisegol'!$M30/100)*V30))</f>
        <v/>
      </c>
      <c r="W72" s="24" t="str">
        <f>IF(W30="","",(('Data nodweddion ffisegol'!$M30/100)*W30))</f>
        <v/>
      </c>
      <c r="X72" s="24" t="str">
        <f>IF(X30="","",(('Data nodweddion ffisegol'!$M30/100)*X30))</f>
        <v/>
      </c>
      <c r="Y72" s="24" t="str">
        <f>IF(Y30="","",(('Data nodweddion ffisegol'!$M30/100)*Y30))</f>
        <v/>
      </c>
      <c r="Z72" s="24" t="str">
        <f>IF(Z30="","",(('Data nodweddion ffisegol'!$M30/100)*Z30))</f>
        <v/>
      </c>
      <c r="AA72" s="24" t="str">
        <f>IF(AA30="","",(('Data nodweddion ffisegol'!$M30/100)*AA30))</f>
        <v/>
      </c>
      <c r="AB72" s="24" t="str">
        <f>IF(AB30="","",(('Data nodweddion ffisegol'!$M30/100)*AB30))</f>
        <v/>
      </c>
      <c r="AC72" s="24" t="str">
        <f>IF(AC30="","",(('Data nodweddion ffisegol'!$M30/100)*AC30))</f>
        <v/>
      </c>
      <c r="AD72" s="24" t="str">
        <f>IF(AD30="","",(('Data nodweddion ffisegol'!$M30/100)*AD30))</f>
        <v/>
      </c>
      <c r="AE72" s="24" t="str">
        <f>IF(AE30="","",(('Data nodweddion ffisegol'!$M30/100)*AE30))</f>
        <v/>
      </c>
      <c r="AF72" s="24" t="str">
        <f>IF(AF30="","",(('Data nodweddion ffisegol'!$M30/100)*AF30))</f>
        <v/>
      </c>
      <c r="AG72" s="24" t="str">
        <f>IF(AG30="","",(('Data nodweddion ffisegol'!$M30/100)*AG30))</f>
        <v/>
      </c>
      <c r="AH72" s="24" t="str">
        <f>IF(AH30="","",(('Data nodweddion ffisegol'!$M30/100)*AH30))</f>
        <v/>
      </c>
      <c r="AI72" s="24" t="str">
        <f>IF(AI30="","",(('Data nodweddion ffisegol'!$M30/100)*AI30))</f>
        <v/>
      </c>
      <c r="AJ72" s="37" t="str">
        <f>IF(AJ30="","",(('Data nodweddion ffisegol'!$M30/100)*AJ30))</f>
        <v/>
      </c>
      <c r="AK72" s="41" t="str">
        <f>IF(AK30="","",(('Data nodweddion ffisegol'!$M30/100)*AK30))</f>
        <v/>
      </c>
      <c r="AL72" s="226" t="str">
        <f>IF(AL30="","",(('Data nodweddion ffisegol'!$M30/100)*AL30))</f>
        <v/>
      </c>
      <c r="AM72" s="400"/>
    </row>
    <row r="73" spans="7:39" ht="20.149999999999999" customHeight="1" x14ac:dyDescent="0.35">
      <c r="G73" s="396"/>
      <c r="H73" s="23" t="str">
        <f t="shared" si="7"/>
        <v/>
      </c>
      <c r="I73" s="24" t="str">
        <f t="shared" si="7"/>
        <v/>
      </c>
      <c r="J73" s="24" t="str">
        <f t="shared" si="7"/>
        <v/>
      </c>
      <c r="K73" s="37" t="str">
        <f t="shared" si="7"/>
        <v/>
      </c>
      <c r="L73" s="23" t="str">
        <f>IF(L31="","",(('Data nodweddion ffisegol'!$M31/100)*L31))</f>
        <v/>
      </c>
      <c r="M73" s="24" t="str">
        <f>IF(M31="","",(('Data nodweddion ffisegol'!$M31/100)*M31))</f>
        <v/>
      </c>
      <c r="N73" s="24" t="str">
        <f>IF(N31="","",(('Data nodweddion ffisegol'!$M31/100)*N31))</f>
        <v/>
      </c>
      <c r="O73" s="24" t="str">
        <f>IF(O31="","",(('Data nodweddion ffisegol'!$M31/100)*O31))</f>
        <v/>
      </c>
      <c r="P73" s="24" t="str">
        <f>IF(P31="","",(('Data nodweddion ffisegol'!$M31/100)*P31))</f>
        <v/>
      </c>
      <c r="Q73" s="24" t="str">
        <f>IF(Q31="","",(('Data nodweddion ffisegol'!$M31/100)*Q31))</f>
        <v/>
      </c>
      <c r="R73" s="24" t="str">
        <f>IF(R31="","",(('Data nodweddion ffisegol'!$M31/100)*R31))</f>
        <v/>
      </c>
      <c r="S73" s="37" t="str">
        <f>IF(S31="","",(('Data nodweddion ffisegol'!$M31/100)*S31))</f>
        <v/>
      </c>
      <c r="T73" s="24" t="str">
        <f>IF(T31="","",(('Data nodweddion ffisegol'!$M31/100)*T31))</f>
        <v/>
      </c>
      <c r="U73" s="24" t="str">
        <f>IF(U31="","",(('Data nodweddion ffisegol'!$M31/100)*U31))</f>
        <v/>
      </c>
      <c r="V73" s="24" t="str">
        <f>IF(V31="","",(('Data nodweddion ffisegol'!$M31/100)*V31))</f>
        <v/>
      </c>
      <c r="W73" s="24" t="str">
        <f>IF(W31="","",(('Data nodweddion ffisegol'!$M31/100)*W31))</f>
        <v/>
      </c>
      <c r="X73" s="24" t="str">
        <f>IF(X31="","",(('Data nodweddion ffisegol'!$M31/100)*X31))</f>
        <v/>
      </c>
      <c r="Y73" s="24" t="str">
        <f>IF(Y31="","",(('Data nodweddion ffisegol'!$M31/100)*Y31))</f>
        <v/>
      </c>
      <c r="Z73" s="24" t="str">
        <f>IF(Z31="","",(('Data nodweddion ffisegol'!$M31/100)*Z31))</f>
        <v/>
      </c>
      <c r="AA73" s="24" t="str">
        <f>IF(AA31="","",(('Data nodweddion ffisegol'!$M31/100)*AA31))</f>
        <v/>
      </c>
      <c r="AB73" s="24" t="str">
        <f>IF(AB31="","",(('Data nodweddion ffisegol'!$M31/100)*AB31))</f>
        <v/>
      </c>
      <c r="AC73" s="24" t="str">
        <f>IF(AC31="","",(('Data nodweddion ffisegol'!$M31/100)*AC31))</f>
        <v/>
      </c>
      <c r="AD73" s="24" t="str">
        <f>IF(AD31="","",(('Data nodweddion ffisegol'!$M31/100)*AD31))</f>
        <v/>
      </c>
      <c r="AE73" s="24" t="str">
        <f>IF(AE31="","",(('Data nodweddion ffisegol'!$M31/100)*AE31))</f>
        <v/>
      </c>
      <c r="AF73" s="24" t="str">
        <f>IF(AF31="","",(('Data nodweddion ffisegol'!$M31/100)*AF31))</f>
        <v/>
      </c>
      <c r="AG73" s="24" t="str">
        <f>IF(AG31="","",(('Data nodweddion ffisegol'!$M31/100)*AG31))</f>
        <v/>
      </c>
      <c r="AH73" s="24" t="str">
        <f>IF(AH31="","",(('Data nodweddion ffisegol'!$M31/100)*AH31))</f>
        <v/>
      </c>
      <c r="AI73" s="24" t="str">
        <f>IF(AI31="","",(('Data nodweddion ffisegol'!$M31/100)*AI31))</f>
        <v/>
      </c>
      <c r="AJ73" s="37" t="str">
        <f>IF(AJ31="","",(('Data nodweddion ffisegol'!$M31/100)*AJ31))</f>
        <v/>
      </c>
      <c r="AK73" s="41" t="str">
        <f>IF(AK31="","",(('Data nodweddion ffisegol'!$M31/100)*AK31))</f>
        <v/>
      </c>
      <c r="AL73" s="226" t="str">
        <f>IF(AL31="","",(('Data nodweddion ffisegol'!$M31/100)*AL31))</f>
        <v/>
      </c>
      <c r="AM73" s="400"/>
    </row>
    <row r="74" spans="7:39" ht="20.149999999999999" customHeight="1" x14ac:dyDescent="0.35">
      <c r="G74" s="396"/>
      <c r="H74" s="23" t="str">
        <f t="shared" si="7"/>
        <v/>
      </c>
      <c r="I74" s="24" t="str">
        <f t="shared" si="7"/>
        <v/>
      </c>
      <c r="J74" s="24" t="str">
        <f t="shared" si="7"/>
        <v/>
      </c>
      <c r="K74" s="37" t="str">
        <f t="shared" si="7"/>
        <v/>
      </c>
      <c r="L74" s="23" t="str">
        <f>IF(L32="","",(('Data nodweddion ffisegol'!$M32/100)*L32))</f>
        <v/>
      </c>
      <c r="M74" s="24" t="str">
        <f>IF(M32="","",(('Data nodweddion ffisegol'!$M32/100)*M32))</f>
        <v/>
      </c>
      <c r="N74" s="24" t="str">
        <f>IF(N32="","",(('Data nodweddion ffisegol'!$M32/100)*N32))</f>
        <v/>
      </c>
      <c r="O74" s="24" t="str">
        <f>IF(O32="","",(('Data nodweddion ffisegol'!$M32/100)*O32))</f>
        <v/>
      </c>
      <c r="P74" s="24" t="str">
        <f>IF(P32="","",(('Data nodweddion ffisegol'!$M32/100)*P32))</f>
        <v/>
      </c>
      <c r="Q74" s="24" t="str">
        <f>IF(Q32="","",(('Data nodweddion ffisegol'!$M32/100)*Q32))</f>
        <v/>
      </c>
      <c r="R74" s="24" t="str">
        <f>IF(R32="","",(('Data nodweddion ffisegol'!$M32/100)*R32))</f>
        <v/>
      </c>
      <c r="S74" s="37" t="str">
        <f>IF(S32="","",(('Data nodweddion ffisegol'!$M32/100)*S32))</f>
        <v/>
      </c>
      <c r="T74" s="24" t="str">
        <f>IF(T32="","",(('Data nodweddion ffisegol'!$M32/100)*T32))</f>
        <v/>
      </c>
      <c r="U74" s="24" t="str">
        <f>IF(U32="","",(('Data nodweddion ffisegol'!$M32/100)*U32))</f>
        <v/>
      </c>
      <c r="V74" s="24" t="str">
        <f>IF(V32="","",(('Data nodweddion ffisegol'!$M32/100)*V32))</f>
        <v/>
      </c>
      <c r="W74" s="24" t="str">
        <f>IF(W32="","",(('Data nodweddion ffisegol'!$M32/100)*W32))</f>
        <v/>
      </c>
      <c r="X74" s="24" t="str">
        <f>IF(X32="","",(('Data nodweddion ffisegol'!$M32/100)*X32))</f>
        <v/>
      </c>
      <c r="Y74" s="24" t="str">
        <f>IF(Y32="","",(('Data nodweddion ffisegol'!$M32/100)*Y32))</f>
        <v/>
      </c>
      <c r="Z74" s="24" t="str">
        <f>IF(Z32="","",(('Data nodweddion ffisegol'!$M32/100)*Z32))</f>
        <v/>
      </c>
      <c r="AA74" s="24" t="str">
        <f>IF(AA32="","",(('Data nodweddion ffisegol'!$M32/100)*AA32))</f>
        <v/>
      </c>
      <c r="AB74" s="24" t="str">
        <f>IF(AB32="","",(('Data nodweddion ffisegol'!$M32/100)*AB32))</f>
        <v/>
      </c>
      <c r="AC74" s="24" t="str">
        <f>IF(AC32="","",(('Data nodweddion ffisegol'!$M32/100)*AC32))</f>
        <v/>
      </c>
      <c r="AD74" s="24" t="str">
        <f>IF(AD32="","",(('Data nodweddion ffisegol'!$M32/100)*AD32))</f>
        <v/>
      </c>
      <c r="AE74" s="24" t="str">
        <f>IF(AE32="","",(('Data nodweddion ffisegol'!$M32/100)*AE32))</f>
        <v/>
      </c>
      <c r="AF74" s="24" t="str">
        <f>IF(AF32="","",(('Data nodweddion ffisegol'!$M32/100)*AF32))</f>
        <v/>
      </c>
      <c r="AG74" s="24" t="str">
        <f>IF(AG32="","",(('Data nodweddion ffisegol'!$M32/100)*AG32))</f>
        <v/>
      </c>
      <c r="AH74" s="24" t="str">
        <f>IF(AH32="","",(('Data nodweddion ffisegol'!$M32/100)*AH32))</f>
        <v/>
      </c>
      <c r="AI74" s="24" t="str">
        <f>IF(AI32="","",(('Data nodweddion ffisegol'!$M32/100)*AI32))</f>
        <v/>
      </c>
      <c r="AJ74" s="37" t="str">
        <f>IF(AJ32="","",(('Data nodweddion ffisegol'!$M32/100)*AJ32))</f>
        <v/>
      </c>
      <c r="AK74" s="41" t="str">
        <f>IF(AK32="","",(('Data nodweddion ffisegol'!$M32/100)*AK32))</f>
        <v/>
      </c>
      <c r="AL74" s="226" t="str">
        <f>IF(AL32="","",(('Data nodweddion ffisegol'!$M32/100)*AL32))</f>
        <v/>
      </c>
      <c r="AM74" s="400"/>
    </row>
    <row r="75" spans="7:39" ht="20.149999999999999" customHeight="1" x14ac:dyDescent="0.35">
      <c r="G75" s="396"/>
      <c r="H75" s="23" t="str">
        <f t="shared" si="7"/>
        <v/>
      </c>
      <c r="I75" s="24" t="str">
        <f t="shared" si="7"/>
        <v/>
      </c>
      <c r="J75" s="24" t="str">
        <f t="shared" si="7"/>
        <v/>
      </c>
      <c r="K75" s="37" t="str">
        <f t="shared" si="7"/>
        <v/>
      </c>
      <c r="L75" s="23" t="str">
        <f>IF(L33="","",(('Data nodweddion ffisegol'!$M33/100)*L33))</f>
        <v/>
      </c>
      <c r="M75" s="24" t="str">
        <f>IF(M33="","",(('Data nodweddion ffisegol'!$M33/100)*M33))</f>
        <v/>
      </c>
      <c r="N75" s="24" t="str">
        <f>IF(N33="","",(('Data nodweddion ffisegol'!$M33/100)*N33))</f>
        <v/>
      </c>
      <c r="O75" s="24" t="str">
        <f>IF(O33="","",(('Data nodweddion ffisegol'!$M33/100)*O33))</f>
        <v/>
      </c>
      <c r="P75" s="24" t="str">
        <f>IF(P33="","",(('Data nodweddion ffisegol'!$M33/100)*P33))</f>
        <v/>
      </c>
      <c r="Q75" s="24" t="str">
        <f>IF(Q33="","",(('Data nodweddion ffisegol'!$M33/100)*Q33))</f>
        <v/>
      </c>
      <c r="R75" s="24" t="str">
        <f>IF(R33="","",(('Data nodweddion ffisegol'!$M33/100)*R33))</f>
        <v/>
      </c>
      <c r="S75" s="37" t="str">
        <f>IF(S33="","",(('Data nodweddion ffisegol'!$M33/100)*S33))</f>
        <v/>
      </c>
      <c r="T75" s="24" t="str">
        <f>IF(T33="","",(('Data nodweddion ffisegol'!$M33/100)*T33))</f>
        <v/>
      </c>
      <c r="U75" s="24" t="str">
        <f>IF(U33="","",(('Data nodweddion ffisegol'!$M33/100)*U33))</f>
        <v/>
      </c>
      <c r="V75" s="24" t="str">
        <f>IF(V33="","",(('Data nodweddion ffisegol'!$M33/100)*V33))</f>
        <v/>
      </c>
      <c r="W75" s="24" t="str">
        <f>IF(W33="","",(('Data nodweddion ffisegol'!$M33/100)*W33))</f>
        <v/>
      </c>
      <c r="X75" s="24" t="str">
        <f>IF(X33="","",(('Data nodweddion ffisegol'!$M33/100)*X33))</f>
        <v/>
      </c>
      <c r="Y75" s="24" t="str">
        <f>IF(Y33="","",(('Data nodweddion ffisegol'!$M33/100)*Y33))</f>
        <v/>
      </c>
      <c r="Z75" s="24" t="str">
        <f>IF(Z33="","",(('Data nodweddion ffisegol'!$M33/100)*Z33))</f>
        <v/>
      </c>
      <c r="AA75" s="24" t="str">
        <f>IF(AA33="","",(('Data nodweddion ffisegol'!$M33/100)*AA33))</f>
        <v/>
      </c>
      <c r="AB75" s="24" t="str">
        <f>IF(AB33="","",(('Data nodweddion ffisegol'!$M33/100)*AB33))</f>
        <v/>
      </c>
      <c r="AC75" s="24" t="str">
        <f>IF(AC33="","",(('Data nodweddion ffisegol'!$M33/100)*AC33))</f>
        <v/>
      </c>
      <c r="AD75" s="24" t="str">
        <f>IF(AD33="","",(('Data nodweddion ffisegol'!$M33/100)*AD33))</f>
        <v/>
      </c>
      <c r="AE75" s="24" t="str">
        <f>IF(AE33="","",(('Data nodweddion ffisegol'!$M33/100)*AE33))</f>
        <v/>
      </c>
      <c r="AF75" s="24" t="str">
        <f>IF(AF33="","",(('Data nodweddion ffisegol'!$M33/100)*AF33))</f>
        <v/>
      </c>
      <c r="AG75" s="24" t="str">
        <f>IF(AG33="","",(('Data nodweddion ffisegol'!$M33/100)*AG33))</f>
        <v/>
      </c>
      <c r="AH75" s="24" t="str">
        <f>IF(AH33="","",(('Data nodweddion ffisegol'!$M33/100)*AH33))</f>
        <v/>
      </c>
      <c r="AI75" s="24" t="str">
        <f>IF(AI33="","",(('Data nodweddion ffisegol'!$M33/100)*AI33))</f>
        <v/>
      </c>
      <c r="AJ75" s="37" t="str">
        <f>IF(AJ33="","",(('Data nodweddion ffisegol'!$M33/100)*AJ33))</f>
        <v/>
      </c>
      <c r="AK75" s="41" t="str">
        <f>IF(AK33="","",(('Data nodweddion ffisegol'!$M33/100)*AK33))</f>
        <v/>
      </c>
      <c r="AL75" s="226" t="str">
        <f>IF(AL33="","",(('Data nodweddion ffisegol'!$M33/100)*AL33))</f>
        <v/>
      </c>
      <c r="AM75" s="400"/>
    </row>
    <row r="76" spans="7:39" ht="20.149999999999999" customHeight="1" x14ac:dyDescent="0.35">
      <c r="G76" s="396"/>
      <c r="H76" s="23" t="str">
        <f t="shared" si="7"/>
        <v/>
      </c>
      <c r="I76" s="24" t="str">
        <f t="shared" si="7"/>
        <v/>
      </c>
      <c r="J76" s="24" t="str">
        <f t="shared" si="7"/>
        <v/>
      </c>
      <c r="K76" s="37" t="str">
        <f t="shared" si="7"/>
        <v/>
      </c>
      <c r="L76" s="23" t="str">
        <f>IF(L34="","",(('Data nodweddion ffisegol'!$M34/100)*L34))</f>
        <v/>
      </c>
      <c r="M76" s="24" t="str">
        <f>IF(M34="","",(('Data nodweddion ffisegol'!$M34/100)*M34))</f>
        <v/>
      </c>
      <c r="N76" s="24" t="str">
        <f>IF(N34="","",(('Data nodweddion ffisegol'!$M34/100)*N34))</f>
        <v/>
      </c>
      <c r="O76" s="24" t="str">
        <f>IF(O34="","",(('Data nodweddion ffisegol'!$M34/100)*O34))</f>
        <v/>
      </c>
      <c r="P76" s="24" t="str">
        <f>IF(P34="","",(('Data nodweddion ffisegol'!$M34/100)*P34))</f>
        <v/>
      </c>
      <c r="Q76" s="24" t="str">
        <f>IF(Q34="","",(('Data nodweddion ffisegol'!$M34/100)*Q34))</f>
        <v/>
      </c>
      <c r="R76" s="24" t="str">
        <f>IF(R34="","",(('Data nodweddion ffisegol'!$M34/100)*R34))</f>
        <v/>
      </c>
      <c r="S76" s="37" t="str">
        <f>IF(S34="","",(('Data nodweddion ffisegol'!$M34/100)*S34))</f>
        <v/>
      </c>
      <c r="T76" s="24" t="str">
        <f>IF(T34="","",(('Data nodweddion ffisegol'!$M34/100)*T34))</f>
        <v/>
      </c>
      <c r="U76" s="24" t="str">
        <f>IF(U34="","",(('Data nodweddion ffisegol'!$M34/100)*U34))</f>
        <v/>
      </c>
      <c r="V76" s="24" t="str">
        <f>IF(V34="","",(('Data nodweddion ffisegol'!$M34/100)*V34))</f>
        <v/>
      </c>
      <c r="W76" s="24" t="str">
        <f>IF(W34="","",(('Data nodweddion ffisegol'!$M34/100)*W34))</f>
        <v/>
      </c>
      <c r="X76" s="24" t="str">
        <f>IF(X34="","",(('Data nodweddion ffisegol'!$M34/100)*X34))</f>
        <v/>
      </c>
      <c r="Y76" s="24" t="str">
        <f>IF(Y34="","",(('Data nodweddion ffisegol'!$M34/100)*Y34))</f>
        <v/>
      </c>
      <c r="Z76" s="24" t="str">
        <f>IF(Z34="","",(('Data nodweddion ffisegol'!$M34/100)*Z34))</f>
        <v/>
      </c>
      <c r="AA76" s="24" t="str">
        <f>IF(AA34="","",(('Data nodweddion ffisegol'!$M34/100)*AA34))</f>
        <v/>
      </c>
      <c r="AB76" s="24" t="str">
        <f>IF(AB34="","",(('Data nodweddion ffisegol'!$M34/100)*AB34))</f>
        <v/>
      </c>
      <c r="AC76" s="24" t="str">
        <f>IF(AC34="","",(('Data nodweddion ffisegol'!$M34/100)*AC34))</f>
        <v/>
      </c>
      <c r="AD76" s="24" t="str">
        <f>IF(AD34="","",(('Data nodweddion ffisegol'!$M34/100)*AD34))</f>
        <v/>
      </c>
      <c r="AE76" s="24" t="str">
        <f>IF(AE34="","",(('Data nodweddion ffisegol'!$M34/100)*AE34))</f>
        <v/>
      </c>
      <c r="AF76" s="24" t="str">
        <f>IF(AF34="","",(('Data nodweddion ffisegol'!$M34/100)*AF34))</f>
        <v/>
      </c>
      <c r="AG76" s="24" t="str">
        <f>IF(AG34="","",(('Data nodweddion ffisegol'!$M34/100)*AG34))</f>
        <v/>
      </c>
      <c r="AH76" s="24" t="str">
        <f>IF(AH34="","",(('Data nodweddion ffisegol'!$M34/100)*AH34))</f>
        <v/>
      </c>
      <c r="AI76" s="24" t="str">
        <f>IF(AI34="","",(('Data nodweddion ffisegol'!$M34/100)*AI34))</f>
        <v/>
      </c>
      <c r="AJ76" s="37" t="str">
        <f>IF(AJ34="","",(('Data nodweddion ffisegol'!$M34/100)*AJ34))</f>
        <v/>
      </c>
      <c r="AK76" s="41" t="str">
        <f>IF(AK34="","",(('Data nodweddion ffisegol'!$M34/100)*AK34))</f>
        <v/>
      </c>
      <c r="AL76" s="226" t="str">
        <f>IF(AL34="","",(('Data nodweddion ffisegol'!$M34/100)*AL34))</f>
        <v/>
      </c>
      <c r="AM76" s="400"/>
    </row>
    <row r="77" spans="7:39" ht="20.149999999999999" customHeight="1" x14ac:dyDescent="0.35">
      <c r="G77" s="396"/>
      <c r="H77" s="23" t="str">
        <f t="shared" si="7"/>
        <v/>
      </c>
      <c r="I77" s="24" t="str">
        <f t="shared" si="7"/>
        <v/>
      </c>
      <c r="J77" s="24" t="str">
        <f t="shared" si="7"/>
        <v/>
      </c>
      <c r="K77" s="37" t="str">
        <f t="shared" si="7"/>
        <v/>
      </c>
      <c r="L77" s="23" t="str">
        <f>IF(L35="","",(('Data nodweddion ffisegol'!$M35/100)*L35))</f>
        <v/>
      </c>
      <c r="M77" s="24" t="str">
        <f>IF(M35="","",(('Data nodweddion ffisegol'!$M35/100)*M35))</f>
        <v/>
      </c>
      <c r="N77" s="24" t="str">
        <f>IF(N35="","",(('Data nodweddion ffisegol'!$M35/100)*N35))</f>
        <v/>
      </c>
      <c r="O77" s="24" t="str">
        <f>IF(O35="","",(('Data nodweddion ffisegol'!$M35/100)*O35))</f>
        <v/>
      </c>
      <c r="P77" s="24" t="str">
        <f>IF(P35="","",(('Data nodweddion ffisegol'!$M35/100)*P35))</f>
        <v/>
      </c>
      <c r="Q77" s="24" t="str">
        <f>IF(Q35="","",(('Data nodweddion ffisegol'!$M35/100)*Q35))</f>
        <v/>
      </c>
      <c r="R77" s="24" t="str">
        <f>IF(R35="","",(('Data nodweddion ffisegol'!$M35/100)*R35))</f>
        <v/>
      </c>
      <c r="S77" s="37" t="str">
        <f>IF(S35="","",(('Data nodweddion ffisegol'!$M35/100)*S35))</f>
        <v/>
      </c>
      <c r="T77" s="24" t="str">
        <f>IF(T35="","",(('Data nodweddion ffisegol'!$M35/100)*T35))</f>
        <v/>
      </c>
      <c r="U77" s="24" t="str">
        <f>IF(U35="","",(('Data nodweddion ffisegol'!$M35/100)*U35))</f>
        <v/>
      </c>
      <c r="V77" s="24" t="str">
        <f>IF(V35="","",(('Data nodweddion ffisegol'!$M35/100)*V35))</f>
        <v/>
      </c>
      <c r="W77" s="24" t="str">
        <f>IF(W35="","",(('Data nodweddion ffisegol'!$M35/100)*W35))</f>
        <v/>
      </c>
      <c r="X77" s="24" t="str">
        <f>IF(X35="","",(('Data nodweddion ffisegol'!$M35/100)*X35))</f>
        <v/>
      </c>
      <c r="Y77" s="24" t="str">
        <f>IF(Y35="","",(('Data nodweddion ffisegol'!$M35/100)*Y35))</f>
        <v/>
      </c>
      <c r="Z77" s="24" t="str">
        <f>IF(Z35="","",(('Data nodweddion ffisegol'!$M35/100)*Z35))</f>
        <v/>
      </c>
      <c r="AA77" s="24" t="str">
        <f>IF(AA35="","",(('Data nodweddion ffisegol'!$M35/100)*AA35))</f>
        <v/>
      </c>
      <c r="AB77" s="24" t="str">
        <f>IF(AB35="","",(('Data nodweddion ffisegol'!$M35/100)*AB35))</f>
        <v/>
      </c>
      <c r="AC77" s="24" t="str">
        <f>IF(AC35="","",(('Data nodweddion ffisegol'!$M35/100)*AC35))</f>
        <v/>
      </c>
      <c r="AD77" s="24" t="str">
        <f>IF(AD35="","",(('Data nodweddion ffisegol'!$M35/100)*AD35))</f>
        <v/>
      </c>
      <c r="AE77" s="24" t="str">
        <f>IF(AE35="","",(('Data nodweddion ffisegol'!$M35/100)*AE35))</f>
        <v/>
      </c>
      <c r="AF77" s="24" t="str">
        <f>IF(AF35="","",(('Data nodweddion ffisegol'!$M35/100)*AF35))</f>
        <v/>
      </c>
      <c r="AG77" s="24" t="str">
        <f>IF(AG35="","",(('Data nodweddion ffisegol'!$M35/100)*AG35))</f>
        <v/>
      </c>
      <c r="AH77" s="24" t="str">
        <f>IF(AH35="","",(('Data nodweddion ffisegol'!$M35/100)*AH35))</f>
        <v/>
      </c>
      <c r="AI77" s="24" t="str">
        <f>IF(AI35="","",(('Data nodweddion ffisegol'!$M35/100)*AI35))</f>
        <v/>
      </c>
      <c r="AJ77" s="37" t="str">
        <f>IF(AJ35="","",(('Data nodweddion ffisegol'!$M35/100)*AJ35))</f>
        <v/>
      </c>
      <c r="AK77" s="41" t="str">
        <f>IF(AK35="","",(('Data nodweddion ffisegol'!$M35/100)*AK35))</f>
        <v/>
      </c>
      <c r="AL77" s="226" t="str">
        <f>IF(AL35="","",(('Data nodweddion ffisegol'!$M35/100)*AL35))</f>
        <v/>
      </c>
      <c r="AM77" s="400"/>
    </row>
    <row r="78" spans="7:39" ht="20.149999999999999" customHeight="1" x14ac:dyDescent="0.35">
      <c r="G78" s="396"/>
      <c r="H78" s="23" t="str">
        <f t="shared" si="7"/>
        <v/>
      </c>
      <c r="I78" s="24" t="str">
        <f t="shared" si="7"/>
        <v/>
      </c>
      <c r="J78" s="24" t="str">
        <f t="shared" si="7"/>
        <v/>
      </c>
      <c r="K78" s="37" t="str">
        <f t="shared" si="7"/>
        <v/>
      </c>
      <c r="L78" s="23" t="str">
        <f>IF(L36="","",(('Data nodweddion ffisegol'!$M36/100)*L36))</f>
        <v/>
      </c>
      <c r="M78" s="24" t="str">
        <f>IF(M36="","",(('Data nodweddion ffisegol'!$M36/100)*M36))</f>
        <v/>
      </c>
      <c r="N78" s="24" t="str">
        <f>IF(N36="","",(('Data nodweddion ffisegol'!$M36/100)*N36))</f>
        <v/>
      </c>
      <c r="O78" s="24" t="str">
        <f>IF(O36="","",(('Data nodweddion ffisegol'!$M36/100)*O36))</f>
        <v/>
      </c>
      <c r="P78" s="24" t="str">
        <f>IF(P36="","",(('Data nodweddion ffisegol'!$M36/100)*P36))</f>
        <v/>
      </c>
      <c r="Q78" s="24" t="str">
        <f>IF(Q36="","",(('Data nodweddion ffisegol'!$M36/100)*Q36))</f>
        <v/>
      </c>
      <c r="R78" s="24" t="str">
        <f>IF(R36="","",(('Data nodweddion ffisegol'!$M36/100)*R36))</f>
        <v/>
      </c>
      <c r="S78" s="37" t="str">
        <f>IF(S36="","",(('Data nodweddion ffisegol'!$M36/100)*S36))</f>
        <v/>
      </c>
      <c r="T78" s="24" t="str">
        <f>IF(T36="","",(('Data nodweddion ffisegol'!$M36/100)*T36))</f>
        <v/>
      </c>
      <c r="U78" s="24" t="str">
        <f>IF(U36="","",(('Data nodweddion ffisegol'!$M36/100)*U36))</f>
        <v/>
      </c>
      <c r="V78" s="24" t="str">
        <f>IF(V36="","",(('Data nodweddion ffisegol'!$M36/100)*V36))</f>
        <v/>
      </c>
      <c r="W78" s="24" t="str">
        <f>IF(W36="","",(('Data nodweddion ffisegol'!$M36/100)*W36))</f>
        <v/>
      </c>
      <c r="X78" s="24" t="str">
        <f>IF(X36="","",(('Data nodweddion ffisegol'!$M36/100)*X36))</f>
        <v/>
      </c>
      <c r="Y78" s="24" t="str">
        <f>IF(Y36="","",(('Data nodweddion ffisegol'!$M36/100)*Y36))</f>
        <v/>
      </c>
      <c r="Z78" s="24" t="str">
        <f>IF(Z36="","",(('Data nodweddion ffisegol'!$M36/100)*Z36))</f>
        <v/>
      </c>
      <c r="AA78" s="24" t="str">
        <f>IF(AA36="","",(('Data nodweddion ffisegol'!$M36/100)*AA36))</f>
        <v/>
      </c>
      <c r="AB78" s="24" t="str">
        <f>IF(AB36="","",(('Data nodweddion ffisegol'!$M36/100)*AB36))</f>
        <v/>
      </c>
      <c r="AC78" s="24" t="str">
        <f>IF(AC36="","",(('Data nodweddion ffisegol'!$M36/100)*AC36))</f>
        <v/>
      </c>
      <c r="AD78" s="24" t="str">
        <f>IF(AD36="","",(('Data nodweddion ffisegol'!$M36/100)*AD36))</f>
        <v/>
      </c>
      <c r="AE78" s="24" t="str">
        <f>IF(AE36="","",(('Data nodweddion ffisegol'!$M36/100)*AE36))</f>
        <v/>
      </c>
      <c r="AF78" s="24" t="str">
        <f>IF(AF36="","",(('Data nodweddion ffisegol'!$M36/100)*AF36))</f>
        <v/>
      </c>
      <c r="AG78" s="24" t="str">
        <f>IF(AG36="","",(('Data nodweddion ffisegol'!$M36/100)*AG36))</f>
        <v/>
      </c>
      <c r="AH78" s="24" t="str">
        <f>IF(AH36="","",(('Data nodweddion ffisegol'!$M36/100)*AH36))</f>
        <v/>
      </c>
      <c r="AI78" s="24" t="str">
        <f>IF(AI36="","",(('Data nodweddion ffisegol'!$M36/100)*AI36))</f>
        <v/>
      </c>
      <c r="AJ78" s="37" t="str">
        <f>IF(AJ36="","",(('Data nodweddion ffisegol'!$M36/100)*AJ36))</f>
        <v/>
      </c>
      <c r="AK78" s="41" t="str">
        <f>IF(AK36="","",(('Data nodweddion ffisegol'!$M36/100)*AK36))</f>
        <v/>
      </c>
      <c r="AL78" s="226" t="str">
        <f>IF(AL36="","",(('Data nodweddion ffisegol'!$M36/100)*AL36))</f>
        <v/>
      </c>
      <c r="AM78" s="400"/>
    </row>
    <row r="79" spans="7:39" ht="20.149999999999999" customHeight="1" x14ac:dyDescent="0.35">
      <c r="G79" s="396"/>
      <c r="H79" s="23" t="str">
        <f t="shared" si="7"/>
        <v/>
      </c>
      <c r="I79" s="24" t="str">
        <f t="shared" si="7"/>
        <v/>
      </c>
      <c r="J79" s="24" t="str">
        <f t="shared" si="7"/>
        <v/>
      </c>
      <c r="K79" s="37" t="str">
        <f t="shared" si="7"/>
        <v/>
      </c>
      <c r="L79" s="23" t="str">
        <f>IF(L37="","",(('Data nodweddion ffisegol'!$M37/100)*L37))</f>
        <v/>
      </c>
      <c r="M79" s="24" t="str">
        <f>IF(M37="","",(('Data nodweddion ffisegol'!$M37/100)*M37))</f>
        <v/>
      </c>
      <c r="N79" s="24" t="str">
        <f>IF(N37="","",(('Data nodweddion ffisegol'!$M37/100)*N37))</f>
        <v/>
      </c>
      <c r="O79" s="24" t="str">
        <f>IF(O37="","",(('Data nodweddion ffisegol'!$M37/100)*O37))</f>
        <v/>
      </c>
      <c r="P79" s="24" t="str">
        <f>IF(P37="","",(('Data nodweddion ffisegol'!$M37/100)*P37))</f>
        <v/>
      </c>
      <c r="Q79" s="24" t="str">
        <f>IF(Q37="","",(('Data nodweddion ffisegol'!$M37/100)*Q37))</f>
        <v/>
      </c>
      <c r="R79" s="24" t="str">
        <f>IF(R37="","",(('Data nodweddion ffisegol'!$M37/100)*R37))</f>
        <v/>
      </c>
      <c r="S79" s="37" t="str">
        <f>IF(S37="","",(('Data nodweddion ffisegol'!$M37/100)*S37))</f>
        <v/>
      </c>
      <c r="T79" s="24" t="str">
        <f>IF(T37="","",(('Data nodweddion ffisegol'!$M37/100)*T37))</f>
        <v/>
      </c>
      <c r="U79" s="24" t="str">
        <f>IF(U37="","",(('Data nodweddion ffisegol'!$M37/100)*U37))</f>
        <v/>
      </c>
      <c r="V79" s="24" t="str">
        <f>IF(V37="","",(('Data nodweddion ffisegol'!$M37/100)*V37))</f>
        <v/>
      </c>
      <c r="W79" s="24" t="str">
        <f>IF(W37="","",(('Data nodweddion ffisegol'!$M37/100)*W37))</f>
        <v/>
      </c>
      <c r="X79" s="24" t="str">
        <f>IF(X37="","",(('Data nodweddion ffisegol'!$M37/100)*X37))</f>
        <v/>
      </c>
      <c r="Y79" s="24" t="str">
        <f>IF(Y37="","",(('Data nodweddion ffisegol'!$M37/100)*Y37))</f>
        <v/>
      </c>
      <c r="Z79" s="24" t="str">
        <f>IF(Z37="","",(('Data nodweddion ffisegol'!$M37/100)*Z37))</f>
        <v/>
      </c>
      <c r="AA79" s="24" t="str">
        <f>IF(AA37="","",(('Data nodweddion ffisegol'!$M37/100)*AA37))</f>
        <v/>
      </c>
      <c r="AB79" s="24" t="str">
        <f>IF(AB37="","",(('Data nodweddion ffisegol'!$M37/100)*AB37))</f>
        <v/>
      </c>
      <c r="AC79" s="24" t="str">
        <f>IF(AC37="","",(('Data nodweddion ffisegol'!$M37/100)*AC37))</f>
        <v/>
      </c>
      <c r="AD79" s="24" t="str">
        <f>IF(AD37="","",(('Data nodweddion ffisegol'!$M37/100)*AD37))</f>
        <v/>
      </c>
      <c r="AE79" s="24" t="str">
        <f>IF(AE37="","",(('Data nodweddion ffisegol'!$M37/100)*AE37))</f>
        <v/>
      </c>
      <c r="AF79" s="24" t="str">
        <f>IF(AF37="","",(('Data nodweddion ffisegol'!$M37/100)*AF37))</f>
        <v/>
      </c>
      <c r="AG79" s="24" t="str">
        <f>IF(AG37="","",(('Data nodweddion ffisegol'!$M37/100)*AG37))</f>
        <v/>
      </c>
      <c r="AH79" s="24" t="str">
        <f>IF(AH37="","",(('Data nodweddion ffisegol'!$M37/100)*AH37))</f>
        <v/>
      </c>
      <c r="AI79" s="24" t="str">
        <f>IF(AI37="","",(('Data nodweddion ffisegol'!$M37/100)*AI37))</f>
        <v/>
      </c>
      <c r="AJ79" s="37" t="str">
        <f>IF(AJ37="","",(('Data nodweddion ffisegol'!$M37/100)*AJ37))</f>
        <v/>
      </c>
      <c r="AK79" s="41" t="str">
        <f>IF(AK37="","",(('Data nodweddion ffisegol'!$M37/100)*AK37))</f>
        <v/>
      </c>
      <c r="AL79" s="226" t="str">
        <f>IF(AL37="","",(('Data nodweddion ffisegol'!$M37/100)*AL37))</f>
        <v/>
      </c>
      <c r="AM79" s="400"/>
    </row>
    <row r="80" spans="7:39" ht="20.149999999999999" customHeight="1" thickBot="1" x14ac:dyDescent="0.4">
      <c r="G80" s="396"/>
      <c r="H80" s="28" t="str">
        <f t="shared" si="7"/>
        <v/>
      </c>
      <c r="I80" s="29" t="str">
        <f t="shared" si="7"/>
        <v/>
      </c>
      <c r="J80" s="29" t="str">
        <f t="shared" si="7"/>
        <v/>
      </c>
      <c r="K80" s="38" t="str">
        <f t="shared" si="7"/>
        <v/>
      </c>
      <c r="L80" s="28" t="str">
        <f>IF(L38="","",(('Data nodweddion ffisegol'!$M38/100)*L38))</f>
        <v/>
      </c>
      <c r="M80" s="29" t="str">
        <f>IF(M38="","",(('Data nodweddion ffisegol'!$M38/100)*M38))</f>
        <v/>
      </c>
      <c r="N80" s="29" t="str">
        <f>IF(N38="","",(('Data nodweddion ffisegol'!$M38/100)*N38))</f>
        <v/>
      </c>
      <c r="O80" s="29" t="str">
        <f>IF(O38="","",(('Data nodweddion ffisegol'!$M38/100)*O38))</f>
        <v/>
      </c>
      <c r="P80" s="29" t="str">
        <f>IF(P38="","",(('Data nodweddion ffisegol'!$M38/100)*P38))</f>
        <v/>
      </c>
      <c r="Q80" s="29" t="str">
        <f>IF(Q38="","",(('Data nodweddion ffisegol'!$M38/100)*Q38))</f>
        <v/>
      </c>
      <c r="R80" s="29" t="str">
        <f>IF(R38="","",(('Data nodweddion ffisegol'!$M38/100)*R38))</f>
        <v/>
      </c>
      <c r="S80" s="38" t="str">
        <f>IF(S38="","",(('Data nodweddion ffisegol'!$M38/100)*S38))</f>
        <v/>
      </c>
      <c r="T80" s="29" t="str">
        <f>IF(T38="","",(('Data nodweddion ffisegol'!$M38/100)*T38))</f>
        <v/>
      </c>
      <c r="U80" s="29" t="str">
        <f>IF(U38="","",(('Data nodweddion ffisegol'!$M38/100)*U38))</f>
        <v/>
      </c>
      <c r="V80" s="29" t="str">
        <f>IF(V38="","",(('Data nodweddion ffisegol'!$M38/100)*V38))</f>
        <v/>
      </c>
      <c r="W80" s="29" t="str">
        <f>IF(W38="","",(('Data nodweddion ffisegol'!$M38/100)*W38))</f>
        <v/>
      </c>
      <c r="X80" s="29" t="str">
        <f>IF(X38="","",(('Data nodweddion ffisegol'!$M38/100)*X38))</f>
        <v/>
      </c>
      <c r="Y80" s="29" t="str">
        <f>IF(Y38="","",(('Data nodweddion ffisegol'!$M38/100)*Y38))</f>
        <v/>
      </c>
      <c r="Z80" s="29" t="str">
        <f>IF(Z38="","",(('Data nodweddion ffisegol'!$M38/100)*Z38))</f>
        <v/>
      </c>
      <c r="AA80" s="29" t="str">
        <f>IF(AA38="","",(('Data nodweddion ffisegol'!$M38/100)*AA38))</f>
        <v/>
      </c>
      <c r="AB80" s="29" t="str">
        <f>IF(AB38="","",(('Data nodweddion ffisegol'!$M38/100)*AB38))</f>
        <v/>
      </c>
      <c r="AC80" s="29" t="str">
        <f>IF(AC38="","",(('Data nodweddion ffisegol'!$M38/100)*AC38))</f>
        <v/>
      </c>
      <c r="AD80" s="29" t="str">
        <f>IF(AD38="","",(('Data nodweddion ffisegol'!$M38/100)*AD38))</f>
        <v/>
      </c>
      <c r="AE80" s="29" t="str">
        <f>IF(AE38="","",(('Data nodweddion ffisegol'!$M38/100)*AE38))</f>
        <v/>
      </c>
      <c r="AF80" s="29" t="str">
        <f>IF(AF38="","",(('Data nodweddion ffisegol'!$M38/100)*AF38))</f>
        <v/>
      </c>
      <c r="AG80" s="29" t="str">
        <f>IF(AG38="","",(('Data nodweddion ffisegol'!$M38/100)*AG38))</f>
        <v/>
      </c>
      <c r="AH80" s="29" t="str">
        <f>IF(AH38="","",(('Data nodweddion ffisegol'!$M38/100)*AH38))</f>
        <v/>
      </c>
      <c r="AI80" s="29" t="str">
        <f>IF(AI38="","",(('Data nodweddion ffisegol'!$M38/100)*AI38))</f>
        <v/>
      </c>
      <c r="AJ80" s="38" t="str">
        <f>IF(AJ38="","",(('Data nodweddion ffisegol'!$M38/100)*AJ38))</f>
        <v/>
      </c>
      <c r="AK80" s="42" t="str">
        <f>IF(AK38="","",(('Data nodweddion ffisegol'!$M38/100)*AK38))</f>
        <v/>
      </c>
      <c r="AL80" s="227" t="str">
        <f>IF(AL38="","",(('Data nodweddion ffisegol'!$M38/100)*AL38))</f>
        <v/>
      </c>
      <c r="AM80" s="400"/>
    </row>
    <row r="81" spans="7:39" ht="20.149999999999999" customHeight="1" thickBot="1" x14ac:dyDescent="0.4">
      <c r="G81" s="396"/>
      <c r="H81" s="13"/>
      <c r="I81" s="14"/>
      <c r="J81" s="12" t="s">
        <v>142</v>
      </c>
      <c r="K81" s="50"/>
      <c r="L81" s="219" t="str">
        <f t="shared" ref="L81:AL81" si="8">IF(COUNT(L51:L80)&lt;1,"", AVERAGE(L51:L80))</f>
        <v/>
      </c>
      <c r="M81" s="220" t="str">
        <f t="shared" si="8"/>
        <v/>
      </c>
      <c r="N81" s="220" t="str">
        <f t="shared" si="8"/>
        <v/>
      </c>
      <c r="O81" s="220" t="str">
        <f t="shared" si="8"/>
        <v/>
      </c>
      <c r="P81" s="244" t="str">
        <f t="shared" si="8"/>
        <v/>
      </c>
      <c r="Q81" s="220" t="str">
        <f t="shared" si="8"/>
        <v/>
      </c>
      <c r="R81" s="220" t="str">
        <f t="shared" si="8"/>
        <v/>
      </c>
      <c r="S81" s="231" t="str">
        <f t="shared" si="8"/>
        <v/>
      </c>
      <c r="T81" s="220" t="str">
        <f t="shared" si="8"/>
        <v/>
      </c>
      <c r="U81" s="243" t="str">
        <f t="shared" si="8"/>
        <v/>
      </c>
      <c r="V81" s="243" t="str">
        <f t="shared" si="8"/>
        <v/>
      </c>
      <c r="W81" s="243" t="str">
        <f t="shared" si="8"/>
        <v/>
      </c>
      <c r="X81" s="243" t="str">
        <f t="shared" si="8"/>
        <v/>
      </c>
      <c r="Y81" s="243" t="str">
        <f t="shared" si="8"/>
        <v/>
      </c>
      <c r="Z81" s="243" t="str">
        <f t="shared" si="8"/>
        <v/>
      </c>
      <c r="AA81" s="243" t="str">
        <f t="shared" si="8"/>
        <v/>
      </c>
      <c r="AB81" s="243" t="str">
        <f t="shared" si="8"/>
        <v/>
      </c>
      <c r="AC81" s="243" t="str">
        <f t="shared" si="8"/>
        <v/>
      </c>
      <c r="AD81" s="243" t="str">
        <f t="shared" si="8"/>
        <v/>
      </c>
      <c r="AE81" s="243" t="str">
        <f t="shared" si="8"/>
        <v/>
      </c>
      <c r="AF81" s="243" t="str">
        <f t="shared" si="8"/>
        <v/>
      </c>
      <c r="AG81" s="243" t="str">
        <f t="shared" si="8"/>
        <v/>
      </c>
      <c r="AH81" s="243" t="str">
        <f t="shared" si="8"/>
        <v/>
      </c>
      <c r="AI81" s="243" t="str">
        <f t="shared" si="8"/>
        <v/>
      </c>
      <c r="AJ81" s="262" t="str">
        <f t="shared" si="8"/>
        <v/>
      </c>
      <c r="AK81" s="231" t="str">
        <f t="shared" si="8"/>
        <v/>
      </c>
      <c r="AL81" s="228" t="str">
        <f t="shared" si="8"/>
        <v/>
      </c>
      <c r="AM81" s="400"/>
    </row>
    <row r="82" spans="7:39" ht="20.149999999999999" customHeight="1" thickBot="1" x14ac:dyDescent="0.4">
      <c r="G82" s="397"/>
      <c r="H82" s="413"/>
      <c r="I82" s="413"/>
      <c r="J82" s="413"/>
      <c r="K82" s="413"/>
      <c r="L82" s="414"/>
      <c r="M82" s="414"/>
      <c r="N82" s="414"/>
      <c r="O82" s="414"/>
      <c r="P82" s="413"/>
      <c r="Q82" s="413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413"/>
      <c r="AH82" s="413"/>
      <c r="AI82" s="413"/>
      <c r="AJ82" s="413"/>
      <c r="AK82" s="413"/>
      <c r="AL82" s="413"/>
      <c r="AM82" s="426"/>
    </row>
    <row r="83" spans="7:39" ht="20.149999999999999" customHeight="1" x14ac:dyDescent="0.35">
      <c r="AM83" s="3"/>
    </row>
    <row r="84" spans="7:39" ht="20.149999999999999" customHeight="1" x14ac:dyDescent="0.35">
      <c r="AM84" s="3"/>
    </row>
    <row r="85" spans="7:39" ht="20.149999999999999" customHeight="1" thickBot="1" x14ac:dyDescent="0.4">
      <c r="H85" s="19" t="s">
        <v>91</v>
      </c>
      <c r="AM85" s="3"/>
    </row>
    <row r="86" spans="7:39" ht="20.149999999999999" customHeight="1" thickBot="1" x14ac:dyDescent="0.4">
      <c r="G86" s="395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4"/>
    </row>
    <row r="87" spans="7:39" ht="20.149999999999999" customHeight="1" x14ac:dyDescent="0.35">
      <c r="G87" s="396"/>
      <c r="H87" s="467" t="s">
        <v>23</v>
      </c>
      <c r="I87" s="470" t="s">
        <v>9</v>
      </c>
      <c r="J87" s="470" t="s">
        <v>78</v>
      </c>
      <c r="K87" s="523" t="s">
        <v>24</v>
      </c>
      <c r="L87" s="539" t="s">
        <v>232</v>
      </c>
      <c r="M87" s="540"/>
      <c r="N87" s="540"/>
      <c r="O87" s="540"/>
      <c r="P87" s="540"/>
      <c r="Q87" s="540"/>
      <c r="R87" s="540"/>
      <c r="S87" s="540"/>
      <c r="T87" s="540"/>
      <c r="U87" s="540"/>
      <c r="V87" s="540"/>
      <c r="W87" s="540"/>
      <c r="X87" s="540"/>
      <c r="Y87" s="540"/>
      <c r="Z87" s="540"/>
      <c r="AA87" s="540"/>
      <c r="AB87" s="540"/>
      <c r="AC87" s="540"/>
      <c r="AD87" s="540"/>
      <c r="AE87" s="540"/>
      <c r="AF87" s="540"/>
      <c r="AG87" s="540"/>
      <c r="AH87" s="540"/>
      <c r="AI87" s="540"/>
      <c r="AJ87" s="540"/>
      <c r="AK87" s="547" t="s">
        <v>229</v>
      </c>
      <c r="AL87" s="550" t="s">
        <v>230</v>
      </c>
      <c r="AM87" s="400"/>
    </row>
    <row r="88" spans="7:39" ht="36.75" customHeight="1" x14ac:dyDescent="0.35">
      <c r="G88" s="396"/>
      <c r="H88" s="468"/>
      <c r="I88" s="471"/>
      <c r="J88" s="471"/>
      <c r="K88" s="546"/>
      <c r="L88" s="246" t="s">
        <v>177</v>
      </c>
      <c r="M88" s="247" t="s">
        <v>178</v>
      </c>
      <c r="N88" s="247" t="s">
        <v>179</v>
      </c>
      <c r="O88" s="248" t="s">
        <v>180</v>
      </c>
      <c r="P88" s="247" t="s">
        <v>181</v>
      </c>
      <c r="Q88" s="248" t="s">
        <v>182</v>
      </c>
      <c r="R88" s="105" t="s">
        <v>183</v>
      </c>
      <c r="S88" s="105" t="s">
        <v>184</v>
      </c>
      <c r="T88" s="105" t="s">
        <v>185</v>
      </c>
      <c r="U88" s="249" t="s">
        <v>186</v>
      </c>
      <c r="V88" s="105" t="s">
        <v>187</v>
      </c>
      <c r="W88" s="105" t="s">
        <v>188</v>
      </c>
      <c r="X88" s="105" t="s">
        <v>189</v>
      </c>
      <c r="Y88" s="250" t="s">
        <v>190</v>
      </c>
      <c r="Z88" s="249" t="s">
        <v>191</v>
      </c>
      <c r="AA88" s="105" t="s">
        <v>192</v>
      </c>
      <c r="AB88" s="105" t="s">
        <v>193</v>
      </c>
      <c r="AC88" s="105" t="s">
        <v>194</v>
      </c>
      <c r="AD88" s="249" t="s">
        <v>195</v>
      </c>
      <c r="AE88" s="105" t="s">
        <v>196</v>
      </c>
      <c r="AF88" s="105" t="s">
        <v>197</v>
      </c>
      <c r="AG88" s="105" t="s">
        <v>198</v>
      </c>
      <c r="AH88" s="105" t="s">
        <v>199</v>
      </c>
      <c r="AI88" s="249" t="s">
        <v>200</v>
      </c>
      <c r="AJ88" s="251" t="s">
        <v>201</v>
      </c>
      <c r="AK88" s="548"/>
      <c r="AL88" s="551"/>
      <c r="AM88" s="400"/>
    </row>
    <row r="89" spans="7:39" ht="20.149999999999999" customHeight="1" thickBot="1" x14ac:dyDescent="0.4">
      <c r="G89" s="396"/>
      <c r="H89" s="469"/>
      <c r="I89" s="472"/>
      <c r="J89" s="472"/>
      <c r="K89" s="524"/>
      <c r="L89" s="252" t="s">
        <v>202</v>
      </c>
      <c r="M89" s="253" t="s">
        <v>203</v>
      </c>
      <c r="N89" s="253" t="s">
        <v>204</v>
      </c>
      <c r="O89" s="254" t="s">
        <v>205</v>
      </c>
      <c r="P89" s="253" t="s">
        <v>206</v>
      </c>
      <c r="Q89" s="254" t="s">
        <v>207</v>
      </c>
      <c r="R89" s="107" t="s">
        <v>208</v>
      </c>
      <c r="S89" s="107" t="s">
        <v>209</v>
      </c>
      <c r="T89" s="107" t="s">
        <v>210</v>
      </c>
      <c r="U89" s="255" t="s">
        <v>211</v>
      </c>
      <c r="V89" s="107" t="s">
        <v>212</v>
      </c>
      <c r="W89" s="107" t="s">
        <v>213</v>
      </c>
      <c r="X89" s="107" t="s">
        <v>214</v>
      </c>
      <c r="Y89" s="256" t="s">
        <v>215</v>
      </c>
      <c r="Z89" s="255" t="s">
        <v>216</v>
      </c>
      <c r="AA89" s="107" t="s">
        <v>217</v>
      </c>
      <c r="AB89" s="107" t="s">
        <v>218</v>
      </c>
      <c r="AC89" s="107" t="s">
        <v>219</v>
      </c>
      <c r="AD89" s="255" t="s">
        <v>220</v>
      </c>
      <c r="AE89" s="107" t="s">
        <v>221</v>
      </c>
      <c r="AF89" s="107" t="s">
        <v>222</v>
      </c>
      <c r="AG89" s="107" t="s">
        <v>223</v>
      </c>
      <c r="AH89" s="107" t="s">
        <v>224</v>
      </c>
      <c r="AI89" s="255" t="s">
        <v>225</v>
      </c>
      <c r="AJ89" s="257" t="s">
        <v>226</v>
      </c>
      <c r="AK89" s="549"/>
      <c r="AL89" s="552"/>
      <c r="AM89" s="400"/>
    </row>
    <row r="90" spans="7:39" ht="20.149999999999999" customHeight="1" x14ac:dyDescent="0.35">
      <c r="G90" s="396"/>
      <c r="H90" s="20" t="str">
        <f t="shared" ref="H90:J99" si="9">IF(H51="","",H51)</f>
        <v/>
      </c>
      <c r="I90" s="21" t="str">
        <f t="shared" ref="I90:K119" si="10">IF($J51="y","",I51)</f>
        <v/>
      </c>
      <c r="J90" s="21" t="str">
        <f t="shared" si="9"/>
        <v/>
      </c>
      <c r="K90" s="36" t="str">
        <f t="shared" si="10"/>
        <v/>
      </c>
      <c r="L90" s="20" t="str">
        <f>IF($J51="y","",L51)</f>
        <v/>
      </c>
      <c r="M90" s="21" t="str">
        <f t="shared" ref="M90:AJ90" si="11">IF($J51="y","",M51)</f>
        <v/>
      </c>
      <c r="N90" s="21" t="str">
        <f t="shared" si="11"/>
        <v/>
      </c>
      <c r="O90" s="21" t="str">
        <f t="shared" si="11"/>
        <v/>
      </c>
      <c r="P90" s="21" t="str">
        <f t="shared" si="11"/>
        <v/>
      </c>
      <c r="Q90" s="21" t="str">
        <f t="shared" si="11"/>
        <v/>
      </c>
      <c r="R90" s="21" t="str">
        <f t="shared" si="11"/>
        <v/>
      </c>
      <c r="S90" s="21" t="str">
        <f t="shared" si="11"/>
        <v/>
      </c>
      <c r="T90" s="21" t="str">
        <f t="shared" si="11"/>
        <v/>
      </c>
      <c r="U90" s="21" t="str">
        <f t="shared" si="11"/>
        <v/>
      </c>
      <c r="V90" s="21" t="str">
        <f t="shared" si="11"/>
        <v/>
      </c>
      <c r="W90" s="21" t="str">
        <f t="shared" si="11"/>
        <v/>
      </c>
      <c r="X90" s="21" t="str">
        <f t="shared" si="11"/>
        <v/>
      </c>
      <c r="Y90" s="21" t="str">
        <f t="shared" si="11"/>
        <v/>
      </c>
      <c r="Z90" s="21" t="str">
        <f t="shared" si="11"/>
        <v/>
      </c>
      <c r="AA90" s="21" t="str">
        <f t="shared" si="11"/>
        <v/>
      </c>
      <c r="AB90" s="21" t="str">
        <f t="shared" si="11"/>
        <v/>
      </c>
      <c r="AC90" s="21" t="str">
        <f t="shared" si="11"/>
        <v/>
      </c>
      <c r="AD90" s="21" t="str">
        <f t="shared" si="11"/>
        <v/>
      </c>
      <c r="AE90" s="21" t="str">
        <f t="shared" si="11"/>
        <v/>
      </c>
      <c r="AF90" s="21" t="str">
        <f t="shared" si="11"/>
        <v/>
      </c>
      <c r="AG90" s="21" t="str">
        <f t="shared" si="11"/>
        <v/>
      </c>
      <c r="AH90" s="21" t="str">
        <f t="shared" si="11"/>
        <v/>
      </c>
      <c r="AI90" s="21" t="str">
        <f t="shared" si="11"/>
        <v/>
      </c>
      <c r="AJ90" s="36" t="str">
        <f t="shared" si="11"/>
        <v/>
      </c>
      <c r="AK90" s="39" t="str">
        <f t="shared" ref="AK90:AK119" si="12">IF($J51="y","",AK51)</f>
        <v/>
      </c>
      <c r="AL90" s="225" t="str">
        <f t="shared" ref="AL90:AL119" si="13">IF($J51="y","",AL51)</f>
        <v/>
      </c>
      <c r="AM90" s="400"/>
    </row>
    <row r="91" spans="7:39" ht="20.149999999999999" customHeight="1" x14ac:dyDescent="0.35">
      <c r="G91" s="396"/>
      <c r="H91" s="23" t="str">
        <f t="shared" si="9"/>
        <v/>
      </c>
      <c r="I91" s="24" t="str">
        <f t="shared" si="10"/>
        <v/>
      </c>
      <c r="J91" s="24" t="str">
        <f t="shared" si="9"/>
        <v/>
      </c>
      <c r="K91" s="37" t="str">
        <f t="shared" si="10"/>
        <v/>
      </c>
      <c r="L91" s="23" t="str">
        <f t="shared" ref="L91:AJ91" si="14">IF($J52="y","",L52)</f>
        <v/>
      </c>
      <c r="M91" s="24" t="str">
        <f t="shared" si="14"/>
        <v/>
      </c>
      <c r="N91" s="24" t="str">
        <f t="shared" si="14"/>
        <v/>
      </c>
      <c r="O91" s="24" t="str">
        <f t="shared" si="14"/>
        <v/>
      </c>
      <c r="P91" s="24" t="str">
        <f t="shared" si="14"/>
        <v/>
      </c>
      <c r="Q91" s="24" t="str">
        <f t="shared" si="14"/>
        <v/>
      </c>
      <c r="R91" s="24" t="str">
        <f t="shared" si="14"/>
        <v/>
      </c>
      <c r="S91" s="24" t="str">
        <f t="shared" si="14"/>
        <v/>
      </c>
      <c r="T91" s="24" t="str">
        <f t="shared" si="14"/>
        <v/>
      </c>
      <c r="U91" s="24" t="str">
        <f t="shared" si="14"/>
        <v/>
      </c>
      <c r="V91" s="24" t="str">
        <f t="shared" si="14"/>
        <v/>
      </c>
      <c r="W91" s="24" t="str">
        <f t="shared" si="14"/>
        <v/>
      </c>
      <c r="X91" s="24" t="str">
        <f t="shared" si="14"/>
        <v/>
      </c>
      <c r="Y91" s="24" t="str">
        <f t="shared" si="14"/>
        <v/>
      </c>
      <c r="Z91" s="24" t="str">
        <f t="shared" si="14"/>
        <v/>
      </c>
      <c r="AA91" s="24" t="str">
        <f t="shared" si="14"/>
        <v/>
      </c>
      <c r="AB91" s="24" t="str">
        <f t="shared" si="14"/>
        <v/>
      </c>
      <c r="AC91" s="24" t="str">
        <f t="shared" si="14"/>
        <v/>
      </c>
      <c r="AD91" s="24" t="str">
        <f t="shared" si="14"/>
        <v/>
      </c>
      <c r="AE91" s="24" t="str">
        <f t="shared" si="14"/>
        <v/>
      </c>
      <c r="AF91" s="24" t="str">
        <f t="shared" si="14"/>
        <v/>
      </c>
      <c r="AG91" s="24" t="str">
        <f t="shared" si="14"/>
        <v/>
      </c>
      <c r="AH91" s="24" t="str">
        <f t="shared" si="14"/>
        <v/>
      </c>
      <c r="AI91" s="24" t="str">
        <f t="shared" si="14"/>
        <v/>
      </c>
      <c r="AJ91" s="37" t="str">
        <f t="shared" si="14"/>
        <v/>
      </c>
      <c r="AK91" s="41" t="str">
        <f t="shared" si="12"/>
        <v/>
      </c>
      <c r="AL91" s="226" t="str">
        <f t="shared" si="13"/>
        <v/>
      </c>
      <c r="AM91" s="400"/>
    </row>
    <row r="92" spans="7:39" ht="20.149999999999999" customHeight="1" x14ac:dyDescent="0.35">
      <c r="G92" s="396"/>
      <c r="H92" s="23" t="str">
        <f t="shared" si="9"/>
        <v/>
      </c>
      <c r="I92" s="24" t="str">
        <f t="shared" si="10"/>
        <v/>
      </c>
      <c r="J92" s="24" t="str">
        <f t="shared" si="9"/>
        <v/>
      </c>
      <c r="K92" s="37" t="str">
        <f t="shared" si="10"/>
        <v/>
      </c>
      <c r="L92" s="23" t="str">
        <f t="shared" ref="L92:AJ92" si="15">IF($J53="y","",L53)</f>
        <v/>
      </c>
      <c r="M92" s="24" t="str">
        <f t="shared" si="15"/>
        <v/>
      </c>
      <c r="N92" s="24" t="str">
        <f t="shared" si="15"/>
        <v/>
      </c>
      <c r="O92" s="24" t="str">
        <f t="shared" si="15"/>
        <v/>
      </c>
      <c r="P92" s="24" t="str">
        <f t="shared" si="15"/>
        <v/>
      </c>
      <c r="Q92" s="24" t="str">
        <f t="shared" si="15"/>
        <v/>
      </c>
      <c r="R92" s="24" t="str">
        <f t="shared" si="15"/>
        <v/>
      </c>
      <c r="S92" s="24" t="str">
        <f t="shared" si="15"/>
        <v/>
      </c>
      <c r="T92" s="24" t="str">
        <f t="shared" si="15"/>
        <v/>
      </c>
      <c r="U92" s="24" t="str">
        <f t="shared" si="15"/>
        <v/>
      </c>
      <c r="V92" s="24" t="str">
        <f t="shared" si="15"/>
        <v/>
      </c>
      <c r="W92" s="24" t="str">
        <f t="shared" si="15"/>
        <v/>
      </c>
      <c r="X92" s="24" t="str">
        <f t="shared" si="15"/>
        <v/>
      </c>
      <c r="Y92" s="24" t="str">
        <f t="shared" si="15"/>
        <v/>
      </c>
      <c r="Z92" s="24" t="str">
        <f t="shared" si="15"/>
        <v/>
      </c>
      <c r="AA92" s="24" t="str">
        <f t="shared" si="15"/>
        <v/>
      </c>
      <c r="AB92" s="24" t="str">
        <f t="shared" si="15"/>
        <v/>
      </c>
      <c r="AC92" s="24" t="str">
        <f t="shared" si="15"/>
        <v/>
      </c>
      <c r="AD92" s="24" t="str">
        <f t="shared" si="15"/>
        <v/>
      </c>
      <c r="AE92" s="24" t="str">
        <f t="shared" si="15"/>
        <v/>
      </c>
      <c r="AF92" s="24" t="str">
        <f t="shared" si="15"/>
        <v/>
      </c>
      <c r="AG92" s="24" t="str">
        <f t="shared" si="15"/>
        <v/>
      </c>
      <c r="AH92" s="24" t="str">
        <f t="shared" si="15"/>
        <v/>
      </c>
      <c r="AI92" s="24" t="str">
        <f t="shared" si="15"/>
        <v/>
      </c>
      <c r="AJ92" s="37" t="str">
        <f t="shared" si="15"/>
        <v/>
      </c>
      <c r="AK92" s="41" t="str">
        <f t="shared" si="12"/>
        <v/>
      </c>
      <c r="AL92" s="226" t="str">
        <f t="shared" si="13"/>
        <v/>
      </c>
      <c r="AM92" s="400"/>
    </row>
    <row r="93" spans="7:39" ht="20.149999999999999" customHeight="1" x14ac:dyDescent="0.35">
      <c r="G93" s="396"/>
      <c r="H93" s="23" t="str">
        <f t="shared" si="9"/>
        <v/>
      </c>
      <c r="I93" s="24" t="str">
        <f t="shared" si="10"/>
        <v/>
      </c>
      <c r="J93" s="24" t="str">
        <f t="shared" si="9"/>
        <v/>
      </c>
      <c r="K93" s="37" t="str">
        <f t="shared" si="10"/>
        <v/>
      </c>
      <c r="L93" s="23" t="str">
        <f t="shared" ref="L93:AJ93" si="16">IF($J54="y","",L54)</f>
        <v/>
      </c>
      <c r="M93" s="24" t="str">
        <f t="shared" si="16"/>
        <v/>
      </c>
      <c r="N93" s="24" t="str">
        <f t="shared" si="16"/>
        <v/>
      </c>
      <c r="O93" s="24" t="str">
        <f t="shared" si="16"/>
        <v/>
      </c>
      <c r="P93" s="24" t="str">
        <f t="shared" si="16"/>
        <v/>
      </c>
      <c r="Q93" s="24" t="str">
        <f t="shared" si="16"/>
        <v/>
      </c>
      <c r="R93" s="24" t="str">
        <f t="shared" si="16"/>
        <v/>
      </c>
      <c r="S93" s="24" t="str">
        <f t="shared" si="16"/>
        <v/>
      </c>
      <c r="T93" s="24" t="str">
        <f t="shared" si="16"/>
        <v/>
      </c>
      <c r="U93" s="24" t="str">
        <f t="shared" si="16"/>
        <v/>
      </c>
      <c r="V93" s="24" t="str">
        <f t="shared" si="16"/>
        <v/>
      </c>
      <c r="W93" s="24" t="str">
        <f t="shared" si="16"/>
        <v/>
      </c>
      <c r="X93" s="24" t="str">
        <f t="shared" si="16"/>
        <v/>
      </c>
      <c r="Y93" s="24" t="str">
        <f t="shared" si="16"/>
        <v/>
      </c>
      <c r="Z93" s="24" t="str">
        <f t="shared" si="16"/>
        <v/>
      </c>
      <c r="AA93" s="24" t="str">
        <f t="shared" si="16"/>
        <v/>
      </c>
      <c r="AB93" s="24" t="str">
        <f t="shared" si="16"/>
        <v/>
      </c>
      <c r="AC93" s="24" t="str">
        <f t="shared" si="16"/>
        <v/>
      </c>
      <c r="AD93" s="24" t="str">
        <f t="shared" si="16"/>
        <v/>
      </c>
      <c r="AE93" s="24" t="str">
        <f t="shared" si="16"/>
        <v/>
      </c>
      <c r="AF93" s="24" t="str">
        <f t="shared" si="16"/>
        <v/>
      </c>
      <c r="AG93" s="24" t="str">
        <f t="shared" si="16"/>
        <v/>
      </c>
      <c r="AH93" s="24" t="str">
        <f t="shared" si="16"/>
        <v/>
      </c>
      <c r="AI93" s="24" t="str">
        <f t="shared" si="16"/>
        <v/>
      </c>
      <c r="AJ93" s="37" t="str">
        <f t="shared" si="16"/>
        <v/>
      </c>
      <c r="AK93" s="41" t="str">
        <f t="shared" si="12"/>
        <v/>
      </c>
      <c r="AL93" s="226" t="str">
        <f t="shared" si="13"/>
        <v/>
      </c>
      <c r="AM93" s="400"/>
    </row>
    <row r="94" spans="7:39" ht="20.149999999999999" customHeight="1" x14ac:dyDescent="0.35">
      <c r="G94" s="396"/>
      <c r="H94" s="23" t="str">
        <f t="shared" si="9"/>
        <v/>
      </c>
      <c r="I94" s="24" t="str">
        <f t="shared" si="10"/>
        <v/>
      </c>
      <c r="J94" s="24" t="str">
        <f t="shared" si="9"/>
        <v/>
      </c>
      <c r="K94" s="37" t="str">
        <f t="shared" si="10"/>
        <v/>
      </c>
      <c r="L94" s="23" t="str">
        <f t="shared" ref="L94:AJ94" si="17">IF($J55="y","",L55)</f>
        <v/>
      </c>
      <c r="M94" s="24" t="str">
        <f t="shared" si="17"/>
        <v/>
      </c>
      <c r="N94" s="24" t="str">
        <f t="shared" si="17"/>
        <v/>
      </c>
      <c r="O94" s="24" t="str">
        <f t="shared" si="17"/>
        <v/>
      </c>
      <c r="P94" s="24" t="str">
        <f t="shared" si="17"/>
        <v/>
      </c>
      <c r="Q94" s="24" t="str">
        <f t="shared" si="17"/>
        <v/>
      </c>
      <c r="R94" s="24" t="str">
        <f t="shared" si="17"/>
        <v/>
      </c>
      <c r="S94" s="24" t="str">
        <f t="shared" si="17"/>
        <v/>
      </c>
      <c r="T94" s="24" t="str">
        <f t="shared" si="17"/>
        <v/>
      </c>
      <c r="U94" s="24" t="str">
        <f t="shared" si="17"/>
        <v/>
      </c>
      <c r="V94" s="24" t="str">
        <f t="shared" si="17"/>
        <v/>
      </c>
      <c r="W94" s="24" t="str">
        <f t="shared" si="17"/>
        <v/>
      </c>
      <c r="X94" s="24" t="str">
        <f t="shared" si="17"/>
        <v/>
      </c>
      <c r="Y94" s="24" t="str">
        <f t="shared" si="17"/>
        <v/>
      </c>
      <c r="Z94" s="24" t="str">
        <f t="shared" si="17"/>
        <v/>
      </c>
      <c r="AA94" s="24" t="str">
        <f t="shared" si="17"/>
        <v/>
      </c>
      <c r="AB94" s="24" t="str">
        <f t="shared" si="17"/>
        <v/>
      </c>
      <c r="AC94" s="24" t="str">
        <f t="shared" si="17"/>
        <v/>
      </c>
      <c r="AD94" s="24" t="str">
        <f t="shared" si="17"/>
        <v/>
      </c>
      <c r="AE94" s="24" t="str">
        <f t="shared" si="17"/>
        <v/>
      </c>
      <c r="AF94" s="24" t="str">
        <f t="shared" si="17"/>
        <v/>
      </c>
      <c r="AG94" s="24" t="str">
        <f t="shared" si="17"/>
        <v/>
      </c>
      <c r="AH94" s="24" t="str">
        <f t="shared" si="17"/>
        <v/>
      </c>
      <c r="AI94" s="24" t="str">
        <f t="shared" si="17"/>
        <v/>
      </c>
      <c r="AJ94" s="37" t="str">
        <f t="shared" si="17"/>
        <v/>
      </c>
      <c r="AK94" s="41" t="str">
        <f t="shared" si="12"/>
        <v/>
      </c>
      <c r="AL94" s="226" t="str">
        <f t="shared" si="13"/>
        <v/>
      </c>
      <c r="AM94" s="400"/>
    </row>
    <row r="95" spans="7:39" ht="20.149999999999999" customHeight="1" x14ac:dyDescent="0.35">
      <c r="G95" s="396"/>
      <c r="H95" s="23" t="str">
        <f t="shared" si="9"/>
        <v/>
      </c>
      <c r="I95" s="24" t="str">
        <f t="shared" si="10"/>
        <v/>
      </c>
      <c r="J95" s="24" t="str">
        <f t="shared" si="9"/>
        <v/>
      </c>
      <c r="K95" s="37" t="str">
        <f t="shared" si="10"/>
        <v/>
      </c>
      <c r="L95" s="23" t="str">
        <f t="shared" ref="L95:AJ95" si="18">IF($J56="y","",L56)</f>
        <v/>
      </c>
      <c r="M95" s="24" t="str">
        <f t="shared" si="18"/>
        <v/>
      </c>
      <c r="N95" s="24" t="str">
        <f t="shared" si="18"/>
        <v/>
      </c>
      <c r="O95" s="24" t="str">
        <f t="shared" si="18"/>
        <v/>
      </c>
      <c r="P95" s="24" t="str">
        <f t="shared" si="18"/>
        <v/>
      </c>
      <c r="Q95" s="24" t="str">
        <f t="shared" si="18"/>
        <v/>
      </c>
      <c r="R95" s="24" t="str">
        <f t="shared" si="18"/>
        <v/>
      </c>
      <c r="S95" s="24" t="str">
        <f t="shared" si="18"/>
        <v/>
      </c>
      <c r="T95" s="24" t="str">
        <f t="shared" si="18"/>
        <v/>
      </c>
      <c r="U95" s="24" t="str">
        <f t="shared" si="18"/>
        <v/>
      </c>
      <c r="V95" s="24" t="str">
        <f t="shared" si="18"/>
        <v/>
      </c>
      <c r="W95" s="24" t="str">
        <f t="shared" si="18"/>
        <v/>
      </c>
      <c r="X95" s="24" t="str">
        <f t="shared" si="18"/>
        <v/>
      </c>
      <c r="Y95" s="24" t="str">
        <f t="shared" si="18"/>
        <v/>
      </c>
      <c r="Z95" s="24" t="str">
        <f t="shared" si="18"/>
        <v/>
      </c>
      <c r="AA95" s="24" t="str">
        <f t="shared" si="18"/>
        <v/>
      </c>
      <c r="AB95" s="24" t="str">
        <f t="shared" si="18"/>
        <v/>
      </c>
      <c r="AC95" s="24" t="str">
        <f t="shared" si="18"/>
        <v/>
      </c>
      <c r="AD95" s="24" t="str">
        <f t="shared" si="18"/>
        <v/>
      </c>
      <c r="AE95" s="24" t="str">
        <f t="shared" si="18"/>
        <v/>
      </c>
      <c r="AF95" s="24" t="str">
        <f t="shared" si="18"/>
        <v/>
      </c>
      <c r="AG95" s="24" t="str">
        <f t="shared" si="18"/>
        <v/>
      </c>
      <c r="AH95" s="24" t="str">
        <f t="shared" si="18"/>
        <v/>
      </c>
      <c r="AI95" s="24" t="str">
        <f t="shared" si="18"/>
        <v/>
      </c>
      <c r="AJ95" s="37" t="str">
        <f t="shared" si="18"/>
        <v/>
      </c>
      <c r="AK95" s="41" t="str">
        <f t="shared" si="12"/>
        <v/>
      </c>
      <c r="AL95" s="226" t="str">
        <f t="shared" si="13"/>
        <v/>
      </c>
      <c r="AM95" s="400"/>
    </row>
    <row r="96" spans="7:39" ht="20.149999999999999" customHeight="1" x14ac:dyDescent="0.35">
      <c r="G96" s="396"/>
      <c r="H96" s="23" t="str">
        <f t="shared" si="9"/>
        <v/>
      </c>
      <c r="I96" s="24" t="str">
        <f t="shared" si="10"/>
        <v/>
      </c>
      <c r="J96" s="24" t="str">
        <f t="shared" si="9"/>
        <v/>
      </c>
      <c r="K96" s="37" t="str">
        <f t="shared" si="10"/>
        <v/>
      </c>
      <c r="L96" s="23" t="str">
        <f t="shared" ref="L96:AJ96" si="19">IF($J57="y","",L57)</f>
        <v/>
      </c>
      <c r="M96" s="24" t="str">
        <f t="shared" si="19"/>
        <v/>
      </c>
      <c r="N96" s="24" t="str">
        <f t="shared" si="19"/>
        <v/>
      </c>
      <c r="O96" s="24" t="str">
        <f t="shared" si="19"/>
        <v/>
      </c>
      <c r="P96" s="24" t="str">
        <f t="shared" si="19"/>
        <v/>
      </c>
      <c r="Q96" s="24" t="str">
        <f t="shared" si="19"/>
        <v/>
      </c>
      <c r="R96" s="24" t="str">
        <f t="shared" si="19"/>
        <v/>
      </c>
      <c r="S96" s="24" t="str">
        <f t="shared" si="19"/>
        <v/>
      </c>
      <c r="T96" s="24" t="str">
        <f t="shared" si="19"/>
        <v/>
      </c>
      <c r="U96" s="24" t="str">
        <f t="shared" si="19"/>
        <v/>
      </c>
      <c r="V96" s="24" t="str">
        <f t="shared" si="19"/>
        <v/>
      </c>
      <c r="W96" s="24" t="str">
        <f t="shared" si="19"/>
        <v/>
      </c>
      <c r="X96" s="24" t="str">
        <f t="shared" si="19"/>
        <v/>
      </c>
      <c r="Y96" s="24" t="str">
        <f t="shared" si="19"/>
        <v/>
      </c>
      <c r="Z96" s="24" t="str">
        <f t="shared" si="19"/>
        <v/>
      </c>
      <c r="AA96" s="24" t="str">
        <f t="shared" si="19"/>
        <v/>
      </c>
      <c r="AB96" s="24" t="str">
        <f t="shared" si="19"/>
        <v/>
      </c>
      <c r="AC96" s="24" t="str">
        <f t="shared" si="19"/>
        <v/>
      </c>
      <c r="AD96" s="24" t="str">
        <f t="shared" si="19"/>
        <v/>
      </c>
      <c r="AE96" s="24" t="str">
        <f t="shared" si="19"/>
        <v/>
      </c>
      <c r="AF96" s="24" t="str">
        <f t="shared" si="19"/>
        <v/>
      </c>
      <c r="AG96" s="24" t="str">
        <f t="shared" si="19"/>
        <v/>
      </c>
      <c r="AH96" s="24" t="str">
        <f t="shared" si="19"/>
        <v/>
      </c>
      <c r="AI96" s="24" t="str">
        <f t="shared" si="19"/>
        <v/>
      </c>
      <c r="AJ96" s="37" t="str">
        <f t="shared" si="19"/>
        <v/>
      </c>
      <c r="AK96" s="41" t="str">
        <f t="shared" si="12"/>
        <v/>
      </c>
      <c r="AL96" s="226" t="str">
        <f t="shared" si="13"/>
        <v/>
      </c>
      <c r="AM96" s="400"/>
    </row>
    <row r="97" spans="7:39" ht="20.149999999999999" customHeight="1" x14ac:dyDescent="0.35">
      <c r="G97" s="396"/>
      <c r="H97" s="23" t="str">
        <f t="shared" si="9"/>
        <v/>
      </c>
      <c r="I97" s="24" t="str">
        <f t="shared" si="10"/>
        <v/>
      </c>
      <c r="J97" s="24" t="str">
        <f t="shared" si="9"/>
        <v/>
      </c>
      <c r="K97" s="37" t="str">
        <f t="shared" si="10"/>
        <v/>
      </c>
      <c r="L97" s="23" t="str">
        <f t="shared" ref="L97:AJ97" si="20">IF($J58="y","",L58)</f>
        <v/>
      </c>
      <c r="M97" s="24" t="str">
        <f t="shared" si="20"/>
        <v/>
      </c>
      <c r="N97" s="24" t="str">
        <f t="shared" si="20"/>
        <v/>
      </c>
      <c r="O97" s="24" t="str">
        <f t="shared" si="20"/>
        <v/>
      </c>
      <c r="P97" s="24" t="str">
        <f t="shared" si="20"/>
        <v/>
      </c>
      <c r="Q97" s="24" t="str">
        <f t="shared" si="20"/>
        <v/>
      </c>
      <c r="R97" s="24" t="str">
        <f t="shared" si="20"/>
        <v/>
      </c>
      <c r="S97" s="24" t="str">
        <f t="shared" si="20"/>
        <v/>
      </c>
      <c r="T97" s="24" t="str">
        <f t="shared" si="20"/>
        <v/>
      </c>
      <c r="U97" s="24" t="str">
        <f t="shared" si="20"/>
        <v/>
      </c>
      <c r="V97" s="24" t="str">
        <f t="shared" si="20"/>
        <v/>
      </c>
      <c r="W97" s="24" t="str">
        <f t="shared" si="20"/>
        <v/>
      </c>
      <c r="X97" s="24" t="str">
        <f t="shared" si="20"/>
        <v/>
      </c>
      <c r="Y97" s="24" t="str">
        <f t="shared" si="20"/>
        <v/>
      </c>
      <c r="Z97" s="24" t="str">
        <f t="shared" si="20"/>
        <v/>
      </c>
      <c r="AA97" s="24" t="str">
        <f t="shared" si="20"/>
        <v/>
      </c>
      <c r="AB97" s="24" t="str">
        <f t="shared" si="20"/>
        <v/>
      </c>
      <c r="AC97" s="24" t="str">
        <f t="shared" si="20"/>
        <v/>
      </c>
      <c r="AD97" s="24" t="str">
        <f t="shared" si="20"/>
        <v/>
      </c>
      <c r="AE97" s="24" t="str">
        <f t="shared" si="20"/>
        <v/>
      </c>
      <c r="AF97" s="24" t="str">
        <f t="shared" si="20"/>
        <v/>
      </c>
      <c r="AG97" s="24" t="str">
        <f t="shared" si="20"/>
        <v/>
      </c>
      <c r="AH97" s="24" t="str">
        <f t="shared" si="20"/>
        <v/>
      </c>
      <c r="AI97" s="24" t="str">
        <f t="shared" si="20"/>
        <v/>
      </c>
      <c r="AJ97" s="37" t="str">
        <f t="shared" si="20"/>
        <v/>
      </c>
      <c r="AK97" s="41" t="str">
        <f t="shared" si="12"/>
        <v/>
      </c>
      <c r="AL97" s="226" t="str">
        <f t="shared" si="13"/>
        <v/>
      </c>
      <c r="AM97" s="400"/>
    </row>
    <row r="98" spans="7:39" ht="20.149999999999999" customHeight="1" x14ac:dyDescent="0.35">
      <c r="G98" s="396"/>
      <c r="H98" s="23" t="str">
        <f t="shared" si="9"/>
        <v/>
      </c>
      <c r="I98" s="24" t="str">
        <f t="shared" si="10"/>
        <v/>
      </c>
      <c r="J98" s="24" t="str">
        <f t="shared" si="9"/>
        <v/>
      </c>
      <c r="K98" s="37" t="str">
        <f t="shared" si="10"/>
        <v/>
      </c>
      <c r="L98" s="23" t="str">
        <f t="shared" ref="L98:AJ98" si="21">IF($J59="y","",L59)</f>
        <v/>
      </c>
      <c r="M98" s="24" t="str">
        <f t="shared" si="21"/>
        <v/>
      </c>
      <c r="N98" s="24" t="str">
        <f t="shared" si="21"/>
        <v/>
      </c>
      <c r="O98" s="24" t="str">
        <f t="shared" si="21"/>
        <v/>
      </c>
      <c r="P98" s="24" t="str">
        <f t="shared" si="21"/>
        <v/>
      </c>
      <c r="Q98" s="24" t="str">
        <f t="shared" si="21"/>
        <v/>
      </c>
      <c r="R98" s="24" t="str">
        <f t="shared" si="21"/>
        <v/>
      </c>
      <c r="S98" s="24" t="str">
        <f t="shared" si="21"/>
        <v/>
      </c>
      <c r="T98" s="24" t="str">
        <f t="shared" si="21"/>
        <v/>
      </c>
      <c r="U98" s="24" t="str">
        <f t="shared" si="21"/>
        <v/>
      </c>
      <c r="V98" s="24" t="str">
        <f t="shared" si="21"/>
        <v/>
      </c>
      <c r="W98" s="24" t="str">
        <f t="shared" si="21"/>
        <v/>
      </c>
      <c r="X98" s="24" t="str">
        <f t="shared" si="21"/>
        <v/>
      </c>
      <c r="Y98" s="24" t="str">
        <f t="shared" si="21"/>
        <v/>
      </c>
      <c r="Z98" s="24" t="str">
        <f t="shared" si="21"/>
        <v/>
      </c>
      <c r="AA98" s="24" t="str">
        <f t="shared" si="21"/>
        <v/>
      </c>
      <c r="AB98" s="24" t="str">
        <f t="shared" si="21"/>
        <v/>
      </c>
      <c r="AC98" s="24" t="str">
        <f t="shared" si="21"/>
        <v/>
      </c>
      <c r="AD98" s="24" t="str">
        <f t="shared" si="21"/>
        <v/>
      </c>
      <c r="AE98" s="24" t="str">
        <f t="shared" si="21"/>
        <v/>
      </c>
      <c r="AF98" s="24" t="str">
        <f t="shared" si="21"/>
        <v/>
      </c>
      <c r="AG98" s="24" t="str">
        <f t="shared" si="21"/>
        <v/>
      </c>
      <c r="AH98" s="24" t="str">
        <f t="shared" si="21"/>
        <v/>
      </c>
      <c r="AI98" s="24" t="str">
        <f t="shared" si="21"/>
        <v/>
      </c>
      <c r="AJ98" s="37" t="str">
        <f t="shared" si="21"/>
        <v/>
      </c>
      <c r="AK98" s="41" t="str">
        <f t="shared" si="12"/>
        <v/>
      </c>
      <c r="AL98" s="226" t="str">
        <f t="shared" si="13"/>
        <v/>
      </c>
      <c r="AM98" s="400"/>
    </row>
    <row r="99" spans="7:39" ht="20.149999999999999" customHeight="1" x14ac:dyDescent="0.35">
      <c r="G99" s="396"/>
      <c r="H99" s="23" t="str">
        <f t="shared" si="9"/>
        <v/>
      </c>
      <c r="I99" s="24" t="str">
        <f t="shared" si="10"/>
        <v/>
      </c>
      <c r="J99" s="24" t="str">
        <f t="shared" si="9"/>
        <v/>
      </c>
      <c r="K99" s="37" t="str">
        <f t="shared" si="10"/>
        <v/>
      </c>
      <c r="L99" s="23" t="str">
        <f t="shared" ref="L99:AJ99" si="22">IF($J60="y","",L60)</f>
        <v/>
      </c>
      <c r="M99" s="24" t="str">
        <f t="shared" si="22"/>
        <v/>
      </c>
      <c r="N99" s="24" t="str">
        <f t="shared" si="22"/>
        <v/>
      </c>
      <c r="O99" s="24" t="str">
        <f t="shared" si="22"/>
        <v/>
      </c>
      <c r="P99" s="24" t="str">
        <f t="shared" si="22"/>
        <v/>
      </c>
      <c r="Q99" s="24" t="str">
        <f t="shared" si="22"/>
        <v/>
      </c>
      <c r="R99" s="24" t="str">
        <f t="shared" si="22"/>
        <v/>
      </c>
      <c r="S99" s="24" t="str">
        <f t="shared" si="22"/>
        <v/>
      </c>
      <c r="T99" s="24" t="str">
        <f t="shared" si="22"/>
        <v/>
      </c>
      <c r="U99" s="24" t="str">
        <f t="shared" si="22"/>
        <v/>
      </c>
      <c r="V99" s="24" t="str">
        <f t="shared" si="22"/>
        <v/>
      </c>
      <c r="W99" s="24" t="str">
        <f t="shared" si="22"/>
        <v/>
      </c>
      <c r="X99" s="24" t="str">
        <f t="shared" si="22"/>
        <v/>
      </c>
      <c r="Y99" s="24" t="str">
        <f t="shared" si="22"/>
        <v/>
      </c>
      <c r="Z99" s="24" t="str">
        <f t="shared" si="22"/>
        <v/>
      </c>
      <c r="AA99" s="24" t="str">
        <f t="shared" si="22"/>
        <v/>
      </c>
      <c r="AB99" s="24" t="str">
        <f t="shared" si="22"/>
        <v/>
      </c>
      <c r="AC99" s="24" t="str">
        <f t="shared" si="22"/>
        <v/>
      </c>
      <c r="AD99" s="24" t="str">
        <f t="shared" si="22"/>
        <v/>
      </c>
      <c r="AE99" s="24" t="str">
        <f t="shared" si="22"/>
        <v/>
      </c>
      <c r="AF99" s="24" t="str">
        <f t="shared" si="22"/>
        <v/>
      </c>
      <c r="AG99" s="24" t="str">
        <f t="shared" si="22"/>
        <v/>
      </c>
      <c r="AH99" s="24" t="str">
        <f t="shared" si="22"/>
        <v/>
      </c>
      <c r="AI99" s="24" t="str">
        <f t="shared" si="22"/>
        <v/>
      </c>
      <c r="AJ99" s="37" t="str">
        <f t="shared" si="22"/>
        <v/>
      </c>
      <c r="AK99" s="41" t="str">
        <f t="shared" si="12"/>
        <v/>
      </c>
      <c r="AL99" s="226" t="str">
        <f t="shared" si="13"/>
        <v/>
      </c>
      <c r="AM99" s="400"/>
    </row>
    <row r="100" spans="7:39" ht="20.149999999999999" customHeight="1" x14ac:dyDescent="0.35">
      <c r="G100" s="396"/>
      <c r="H100" s="23" t="str">
        <f t="shared" ref="H100:J109" si="23">IF(H61="","",H61)</f>
        <v/>
      </c>
      <c r="I100" s="24" t="str">
        <f t="shared" si="10"/>
        <v/>
      </c>
      <c r="J100" s="24" t="str">
        <f t="shared" si="23"/>
        <v/>
      </c>
      <c r="K100" s="37" t="str">
        <f t="shared" si="10"/>
        <v/>
      </c>
      <c r="L100" s="23" t="str">
        <f t="shared" ref="L100:AJ100" si="24">IF($J61="y","",L61)</f>
        <v/>
      </c>
      <c r="M100" s="24" t="str">
        <f t="shared" si="24"/>
        <v/>
      </c>
      <c r="N100" s="24" t="str">
        <f t="shared" si="24"/>
        <v/>
      </c>
      <c r="O100" s="24" t="str">
        <f t="shared" si="24"/>
        <v/>
      </c>
      <c r="P100" s="24" t="str">
        <f t="shared" si="24"/>
        <v/>
      </c>
      <c r="Q100" s="24" t="str">
        <f t="shared" si="24"/>
        <v/>
      </c>
      <c r="R100" s="24" t="str">
        <f t="shared" si="24"/>
        <v/>
      </c>
      <c r="S100" s="24" t="str">
        <f t="shared" si="24"/>
        <v/>
      </c>
      <c r="T100" s="24" t="str">
        <f t="shared" si="24"/>
        <v/>
      </c>
      <c r="U100" s="24" t="str">
        <f t="shared" si="24"/>
        <v/>
      </c>
      <c r="V100" s="24" t="str">
        <f t="shared" si="24"/>
        <v/>
      </c>
      <c r="W100" s="24" t="str">
        <f t="shared" si="24"/>
        <v/>
      </c>
      <c r="X100" s="24" t="str">
        <f t="shared" si="24"/>
        <v/>
      </c>
      <c r="Y100" s="24" t="str">
        <f t="shared" si="24"/>
        <v/>
      </c>
      <c r="Z100" s="24" t="str">
        <f t="shared" si="24"/>
        <v/>
      </c>
      <c r="AA100" s="24" t="str">
        <f t="shared" si="24"/>
        <v/>
      </c>
      <c r="AB100" s="24" t="str">
        <f t="shared" si="24"/>
        <v/>
      </c>
      <c r="AC100" s="24" t="str">
        <f t="shared" si="24"/>
        <v/>
      </c>
      <c r="AD100" s="24" t="str">
        <f t="shared" si="24"/>
        <v/>
      </c>
      <c r="AE100" s="24" t="str">
        <f t="shared" si="24"/>
        <v/>
      </c>
      <c r="AF100" s="24" t="str">
        <f t="shared" si="24"/>
        <v/>
      </c>
      <c r="AG100" s="24" t="str">
        <f t="shared" si="24"/>
        <v/>
      </c>
      <c r="AH100" s="24" t="str">
        <f t="shared" si="24"/>
        <v/>
      </c>
      <c r="AI100" s="24" t="str">
        <f t="shared" si="24"/>
        <v/>
      </c>
      <c r="AJ100" s="37" t="str">
        <f t="shared" si="24"/>
        <v/>
      </c>
      <c r="AK100" s="41" t="str">
        <f t="shared" si="12"/>
        <v/>
      </c>
      <c r="AL100" s="226" t="str">
        <f t="shared" si="13"/>
        <v/>
      </c>
      <c r="AM100" s="400"/>
    </row>
    <row r="101" spans="7:39" ht="20.149999999999999" customHeight="1" x14ac:dyDescent="0.35">
      <c r="G101" s="396"/>
      <c r="H101" s="23" t="str">
        <f t="shared" si="23"/>
        <v/>
      </c>
      <c r="I101" s="24" t="str">
        <f t="shared" si="10"/>
        <v/>
      </c>
      <c r="J101" s="24" t="str">
        <f t="shared" si="23"/>
        <v/>
      </c>
      <c r="K101" s="37" t="str">
        <f t="shared" si="10"/>
        <v/>
      </c>
      <c r="L101" s="23" t="str">
        <f t="shared" ref="L101:AJ101" si="25">IF($J62="y","",L62)</f>
        <v/>
      </c>
      <c r="M101" s="24" t="str">
        <f t="shared" si="25"/>
        <v/>
      </c>
      <c r="N101" s="24" t="str">
        <f t="shared" si="25"/>
        <v/>
      </c>
      <c r="O101" s="24" t="str">
        <f t="shared" si="25"/>
        <v/>
      </c>
      <c r="P101" s="24" t="str">
        <f t="shared" si="25"/>
        <v/>
      </c>
      <c r="Q101" s="24" t="str">
        <f t="shared" si="25"/>
        <v/>
      </c>
      <c r="R101" s="24" t="str">
        <f t="shared" si="25"/>
        <v/>
      </c>
      <c r="S101" s="24" t="str">
        <f t="shared" si="25"/>
        <v/>
      </c>
      <c r="T101" s="24" t="str">
        <f t="shared" si="25"/>
        <v/>
      </c>
      <c r="U101" s="24" t="str">
        <f t="shared" si="25"/>
        <v/>
      </c>
      <c r="V101" s="24" t="str">
        <f t="shared" si="25"/>
        <v/>
      </c>
      <c r="W101" s="24" t="str">
        <f t="shared" si="25"/>
        <v/>
      </c>
      <c r="X101" s="24" t="str">
        <f t="shared" si="25"/>
        <v/>
      </c>
      <c r="Y101" s="24" t="str">
        <f t="shared" si="25"/>
        <v/>
      </c>
      <c r="Z101" s="24" t="str">
        <f t="shared" si="25"/>
        <v/>
      </c>
      <c r="AA101" s="24" t="str">
        <f t="shared" si="25"/>
        <v/>
      </c>
      <c r="AB101" s="24" t="str">
        <f t="shared" si="25"/>
        <v/>
      </c>
      <c r="AC101" s="24" t="str">
        <f t="shared" si="25"/>
        <v/>
      </c>
      <c r="AD101" s="24" t="str">
        <f t="shared" si="25"/>
        <v/>
      </c>
      <c r="AE101" s="24" t="str">
        <f t="shared" si="25"/>
        <v/>
      </c>
      <c r="AF101" s="24" t="str">
        <f t="shared" si="25"/>
        <v/>
      </c>
      <c r="AG101" s="24" t="str">
        <f t="shared" si="25"/>
        <v/>
      </c>
      <c r="AH101" s="24" t="str">
        <f t="shared" si="25"/>
        <v/>
      </c>
      <c r="AI101" s="24" t="str">
        <f t="shared" si="25"/>
        <v/>
      </c>
      <c r="AJ101" s="37" t="str">
        <f t="shared" si="25"/>
        <v/>
      </c>
      <c r="AK101" s="41" t="str">
        <f t="shared" si="12"/>
        <v/>
      </c>
      <c r="AL101" s="226" t="str">
        <f t="shared" si="13"/>
        <v/>
      </c>
      <c r="AM101" s="400"/>
    </row>
    <row r="102" spans="7:39" ht="20.149999999999999" customHeight="1" x14ac:dyDescent="0.35">
      <c r="G102" s="396"/>
      <c r="H102" s="23" t="str">
        <f t="shared" si="23"/>
        <v/>
      </c>
      <c r="I102" s="24" t="str">
        <f t="shared" si="10"/>
        <v/>
      </c>
      <c r="J102" s="24" t="str">
        <f t="shared" si="23"/>
        <v/>
      </c>
      <c r="K102" s="37" t="str">
        <f t="shared" si="10"/>
        <v/>
      </c>
      <c r="L102" s="23" t="str">
        <f t="shared" ref="L102:AJ102" si="26">IF($J63="y","",L63)</f>
        <v/>
      </c>
      <c r="M102" s="24" t="str">
        <f t="shared" si="26"/>
        <v/>
      </c>
      <c r="N102" s="24" t="str">
        <f t="shared" si="26"/>
        <v/>
      </c>
      <c r="O102" s="24" t="str">
        <f t="shared" si="26"/>
        <v/>
      </c>
      <c r="P102" s="24" t="str">
        <f t="shared" si="26"/>
        <v/>
      </c>
      <c r="Q102" s="24" t="str">
        <f t="shared" si="26"/>
        <v/>
      </c>
      <c r="R102" s="24" t="str">
        <f t="shared" si="26"/>
        <v/>
      </c>
      <c r="S102" s="24" t="str">
        <f t="shared" si="26"/>
        <v/>
      </c>
      <c r="T102" s="24" t="str">
        <f t="shared" si="26"/>
        <v/>
      </c>
      <c r="U102" s="24" t="str">
        <f t="shared" si="26"/>
        <v/>
      </c>
      <c r="V102" s="24" t="str">
        <f t="shared" si="26"/>
        <v/>
      </c>
      <c r="W102" s="24" t="str">
        <f t="shared" si="26"/>
        <v/>
      </c>
      <c r="X102" s="24" t="str">
        <f t="shared" si="26"/>
        <v/>
      </c>
      <c r="Y102" s="24" t="str">
        <f t="shared" si="26"/>
        <v/>
      </c>
      <c r="Z102" s="24" t="str">
        <f t="shared" si="26"/>
        <v/>
      </c>
      <c r="AA102" s="24" t="str">
        <f t="shared" si="26"/>
        <v/>
      </c>
      <c r="AB102" s="24" t="str">
        <f t="shared" si="26"/>
        <v/>
      </c>
      <c r="AC102" s="24" t="str">
        <f t="shared" si="26"/>
        <v/>
      </c>
      <c r="AD102" s="24" t="str">
        <f t="shared" si="26"/>
        <v/>
      </c>
      <c r="AE102" s="24" t="str">
        <f t="shared" si="26"/>
        <v/>
      </c>
      <c r="AF102" s="24" t="str">
        <f t="shared" si="26"/>
        <v/>
      </c>
      <c r="AG102" s="24" t="str">
        <f t="shared" si="26"/>
        <v/>
      </c>
      <c r="AH102" s="24" t="str">
        <f t="shared" si="26"/>
        <v/>
      </c>
      <c r="AI102" s="24" t="str">
        <f t="shared" si="26"/>
        <v/>
      </c>
      <c r="AJ102" s="37" t="str">
        <f t="shared" si="26"/>
        <v/>
      </c>
      <c r="AK102" s="41" t="str">
        <f t="shared" si="12"/>
        <v/>
      </c>
      <c r="AL102" s="226" t="str">
        <f t="shared" si="13"/>
        <v/>
      </c>
      <c r="AM102" s="400"/>
    </row>
    <row r="103" spans="7:39" ht="20.149999999999999" customHeight="1" x14ac:dyDescent="0.35">
      <c r="G103" s="396"/>
      <c r="H103" s="23" t="str">
        <f t="shared" si="23"/>
        <v/>
      </c>
      <c r="I103" s="24" t="str">
        <f t="shared" si="10"/>
        <v/>
      </c>
      <c r="J103" s="24" t="str">
        <f t="shared" si="23"/>
        <v/>
      </c>
      <c r="K103" s="37" t="str">
        <f t="shared" si="10"/>
        <v/>
      </c>
      <c r="L103" s="23" t="str">
        <f t="shared" ref="L103:AJ103" si="27">IF($J64="y","",L64)</f>
        <v/>
      </c>
      <c r="M103" s="24" t="str">
        <f t="shared" si="27"/>
        <v/>
      </c>
      <c r="N103" s="24" t="str">
        <f t="shared" si="27"/>
        <v/>
      </c>
      <c r="O103" s="24" t="str">
        <f t="shared" si="27"/>
        <v/>
      </c>
      <c r="P103" s="24" t="str">
        <f t="shared" si="27"/>
        <v/>
      </c>
      <c r="Q103" s="24" t="str">
        <f t="shared" si="27"/>
        <v/>
      </c>
      <c r="R103" s="24" t="str">
        <f t="shared" si="27"/>
        <v/>
      </c>
      <c r="S103" s="24" t="str">
        <f t="shared" si="27"/>
        <v/>
      </c>
      <c r="T103" s="24" t="str">
        <f t="shared" si="27"/>
        <v/>
      </c>
      <c r="U103" s="24" t="str">
        <f t="shared" si="27"/>
        <v/>
      </c>
      <c r="V103" s="24" t="str">
        <f t="shared" si="27"/>
        <v/>
      </c>
      <c r="W103" s="24" t="str">
        <f t="shared" si="27"/>
        <v/>
      </c>
      <c r="X103" s="24" t="str">
        <f t="shared" si="27"/>
        <v/>
      </c>
      <c r="Y103" s="24" t="str">
        <f t="shared" si="27"/>
        <v/>
      </c>
      <c r="Z103" s="24" t="str">
        <f t="shared" si="27"/>
        <v/>
      </c>
      <c r="AA103" s="24" t="str">
        <f t="shared" si="27"/>
        <v/>
      </c>
      <c r="AB103" s="24" t="str">
        <f t="shared" si="27"/>
        <v/>
      </c>
      <c r="AC103" s="24" t="str">
        <f t="shared" si="27"/>
        <v/>
      </c>
      <c r="AD103" s="24" t="str">
        <f t="shared" si="27"/>
        <v/>
      </c>
      <c r="AE103" s="24" t="str">
        <f t="shared" si="27"/>
        <v/>
      </c>
      <c r="AF103" s="24" t="str">
        <f t="shared" si="27"/>
        <v/>
      </c>
      <c r="AG103" s="24" t="str">
        <f t="shared" si="27"/>
        <v/>
      </c>
      <c r="AH103" s="24" t="str">
        <f t="shared" si="27"/>
        <v/>
      </c>
      <c r="AI103" s="24" t="str">
        <f t="shared" si="27"/>
        <v/>
      </c>
      <c r="AJ103" s="37" t="str">
        <f t="shared" si="27"/>
        <v/>
      </c>
      <c r="AK103" s="41" t="str">
        <f t="shared" si="12"/>
        <v/>
      </c>
      <c r="AL103" s="226" t="str">
        <f t="shared" si="13"/>
        <v/>
      </c>
      <c r="AM103" s="400"/>
    </row>
    <row r="104" spans="7:39" ht="20.149999999999999" customHeight="1" x14ac:dyDescent="0.35">
      <c r="G104" s="396"/>
      <c r="H104" s="23" t="str">
        <f t="shared" si="23"/>
        <v/>
      </c>
      <c r="I104" s="24" t="str">
        <f t="shared" si="10"/>
        <v/>
      </c>
      <c r="J104" s="24" t="str">
        <f t="shared" si="23"/>
        <v/>
      </c>
      <c r="K104" s="37" t="str">
        <f t="shared" si="10"/>
        <v/>
      </c>
      <c r="L104" s="23" t="str">
        <f t="shared" ref="L104:AJ104" si="28">IF($J65="y","",L65)</f>
        <v/>
      </c>
      <c r="M104" s="24" t="str">
        <f t="shared" si="28"/>
        <v/>
      </c>
      <c r="N104" s="24" t="str">
        <f t="shared" si="28"/>
        <v/>
      </c>
      <c r="O104" s="24" t="str">
        <f t="shared" si="28"/>
        <v/>
      </c>
      <c r="P104" s="24" t="str">
        <f t="shared" si="28"/>
        <v/>
      </c>
      <c r="Q104" s="24" t="str">
        <f t="shared" si="28"/>
        <v/>
      </c>
      <c r="R104" s="24" t="str">
        <f t="shared" si="28"/>
        <v/>
      </c>
      <c r="S104" s="24" t="str">
        <f t="shared" si="28"/>
        <v/>
      </c>
      <c r="T104" s="24" t="str">
        <f t="shared" si="28"/>
        <v/>
      </c>
      <c r="U104" s="24" t="str">
        <f t="shared" si="28"/>
        <v/>
      </c>
      <c r="V104" s="24" t="str">
        <f t="shared" si="28"/>
        <v/>
      </c>
      <c r="W104" s="24" t="str">
        <f t="shared" si="28"/>
        <v/>
      </c>
      <c r="X104" s="24" t="str">
        <f t="shared" si="28"/>
        <v/>
      </c>
      <c r="Y104" s="24" t="str">
        <f t="shared" si="28"/>
        <v/>
      </c>
      <c r="Z104" s="24" t="str">
        <f t="shared" si="28"/>
        <v/>
      </c>
      <c r="AA104" s="24" t="str">
        <f t="shared" si="28"/>
        <v/>
      </c>
      <c r="AB104" s="24" t="str">
        <f t="shared" si="28"/>
        <v/>
      </c>
      <c r="AC104" s="24" t="str">
        <f t="shared" si="28"/>
        <v/>
      </c>
      <c r="AD104" s="24" t="str">
        <f t="shared" si="28"/>
        <v/>
      </c>
      <c r="AE104" s="24" t="str">
        <f t="shared" si="28"/>
        <v/>
      </c>
      <c r="AF104" s="24" t="str">
        <f t="shared" si="28"/>
        <v/>
      </c>
      <c r="AG104" s="24" t="str">
        <f t="shared" si="28"/>
        <v/>
      </c>
      <c r="AH104" s="24" t="str">
        <f t="shared" si="28"/>
        <v/>
      </c>
      <c r="AI104" s="24" t="str">
        <f t="shared" si="28"/>
        <v/>
      </c>
      <c r="AJ104" s="37" t="str">
        <f t="shared" si="28"/>
        <v/>
      </c>
      <c r="AK104" s="41" t="str">
        <f t="shared" si="12"/>
        <v/>
      </c>
      <c r="AL104" s="226" t="str">
        <f t="shared" si="13"/>
        <v/>
      </c>
      <c r="AM104" s="400"/>
    </row>
    <row r="105" spans="7:39" ht="20.149999999999999" customHeight="1" x14ac:dyDescent="0.35">
      <c r="G105" s="396"/>
      <c r="H105" s="23" t="str">
        <f t="shared" si="23"/>
        <v/>
      </c>
      <c r="I105" s="24" t="str">
        <f t="shared" si="10"/>
        <v/>
      </c>
      <c r="J105" s="24" t="str">
        <f t="shared" si="23"/>
        <v/>
      </c>
      <c r="K105" s="37" t="str">
        <f t="shared" si="10"/>
        <v/>
      </c>
      <c r="L105" s="23" t="str">
        <f t="shared" ref="L105:AJ105" si="29">IF($J66="y","",L66)</f>
        <v/>
      </c>
      <c r="M105" s="24" t="str">
        <f t="shared" si="29"/>
        <v/>
      </c>
      <c r="N105" s="24" t="str">
        <f t="shared" si="29"/>
        <v/>
      </c>
      <c r="O105" s="24" t="str">
        <f t="shared" si="29"/>
        <v/>
      </c>
      <c r="P105" s="24" t="str">
        <f t="shared" si="29"/>
        <v/>
      </c>
      <c r="Q105" s="24" t="str">
        <f t="shared" si="29"/>
        <v/>
      </c>
      <c r="R105" s="24" t="str">
        <f t="shared" si="29"/>
        <v/>
      </c>
      <c r="S105" s="24" t="str">
        <f t="shared" si="29"/>
        <v/>
      </c>
      <c r="T105" s="24" t="str">
        <f t="shared" si="29"/>
        <v/>
      </c>
      <c r="U105" s="24" t="str">
        <f t="shared" si="29"/>
        <v/>
      </c>
      <c r="V105" s="24" t="str">
        <f t="shared" si="29"/>
        <v/>
      </c>
      <c r="W105" s="24" t="str">
        <f t="shared" si="29"/>
        <v/>
      </c>
      <c r="X105" s="24" t="str">
        <f t="shared" si="29"/>
        <v/>
      </c>
      <c r="Y105" s="24" t="str">
        <f t="shared" si="29"/>
        <v/>
      </c>
      <c r="Z105" s="24" t="str">
        <f t="shared" si="29"/>
        <v/>
      </c>
      <c r="AA105" s="24" t="str">
        <f t="shared" si="29"/>
        <v/>
      </c>
      <c r="AB105" s="24" t="str">
        <f t="shared" si="29"/>
        <v/>
      </c>
      <c r="AC105" s="24" t="str">
        <f t="shared" si="29"/>
        <v/>
      </c>
      <c r="AD105" s="24" t="str">
        <f t="shared" si="29"/>
        <v/>
      </c>
      <c r="AE105" s="24" t="str">
        <f t="shared" si="29"/>
        <v/>
      </c>
      <c r="AF105" s="24" t="str">
        <f t="shared" si="29"/>
        <v/>
      </c>
      <c r="AG105" s="24" t="str">
        <f t="shared" si="29"/>
        <v/>
      </c>
      <c r="AH105" s="24" t="str">
        <f t="shared" si="29"/>
        <v/>
      </c>
      <c r="AI105" s="24" t="str">
        <f t="shared" si="29"/>
        <v/>
      </c>
      <c r="AJ105" s="37" t="str">
        <f t="shared" si="29"/>
        <v/>
      </c>
      <c r="AK105" s="41" t="str">
        <f t="shared" si="12"/>
        <v/>
      </c>
      <c r="AL105" s="226" t="str">
        <f t="shared" si="13"/>
        <v/>
      </c>
      <c r="AM105" s="400"/>
    </row>
    <row r="106" spans="7:39" ht="20.149999999999999" customHeight="1" x14ac:dyDescent="0.35">
      <c r="G106" s="396"/>
      <c r="H106" s="23" t="str">
        <f t="shared" si="23"/>
        <v/>
      </c>
      <c r="I106" s="24" t="str">
        <f t="shared" si="10"/>
        <v/>
      </c>
      <c r="J106" s="24" t="str">
        <f t="shared" si="23"/>
        <v/>
      </c>
      <c r="K106" s="37" t="str">
        <f t="shared" si="10"/>
        <v/>
      </c>
      <c r="L106" s="23" t="str">
        <f t="shared" ref="L106:AJ106" si="30">IF($J67="y","",L67)</f>
        <v/>
      </c>
      <c r="M106" s="24" t="str">
        <f t="shared" si="30"/>
        <v/>
      </c>
      <c r="N106" s="24" t="str">
        <f t="shared" si="30"/>
        <v/>
      </c>
      <c r="O106" s="24" t="str">
        <f t="shared" si="30"/>
        <v/>
      </c>
      <c r="P106" s="24" t="str">
        <f t="shared" si="30"/>
        <v/>
      </c>
      <c r="Q106" s="24" t="str">
        <f t="shared" si="30"/>
        <v/>
      </c>
      <c r="R106" s="24" t="str">
        <f t="shared" si="30"/>
        <v/>
      </c>
      <c r="S106" s="24" t="str">
        <f t="shared" si="30"/>
        <v/>
      </c>
      <c r="T106" s="24" t="str">
        <f t="shared" si="30"/>
        <v/>
      </c>
      <c r="U106" s="24" t="str">
        <f t="shared" si="30"/>
        <v/>
      </c>
      <c r="V106" s="24" t="str">
        <f t="shared" si="30"/>
        <v/>
      </c>
      <c r="W106" s="24" t="str">
        <f t="shared" si="30"/>
        <v/>
      </c>
      <c r="X106" s="24" t="str">
        <f t="shared" si="30"/>
        <v/>
      </c>
      <c r="Y106" s="24" t="str">
        <f t="shared" si="30"/>
        <v/>
      </c>
      <c r="Z106" s="24" t="str">
        <f t="shared" si="30"/>
        <v/>
      </c>
      <c r="AA106" s="24" t="str">
        <f t="shared" si="30"/>
        <v/>
      </c>
      <c r="AB106" s="24" t="str">
        <f t="shared" si="30"/>
        <v/>
      </c>
      <c r="AC106" s="24" t="str">
        <f t="shared" si="30"/>
        <v/>
      </c>
      <c r="AD106" s="24" t="str">
        <f t="shared" si="30"/>
        <v/>
      </c>
      <c r="AE106" s="24" t="str">
        <f t="shared" si="30"/>
        <v/>
      </c>
      <c r="AF106" s="24" t="str">
        <f t="shared" si="30"/>
        <v/>
      </c>
      <c r="AG106" s="24" t="str">
        <f t="shared" si="30"/>
        <v/>
      </c>
      <c r="AH106" s="24" t="str">
        <f t="shared" si="30"/>
        <v/>
      </c>
      <c r="AI106" s="24" t="str">
        <f t="shared" si="30"/>
        <v/>
      </c>
      <c r="AJ106" s="37" t="str">
        <f t="shared" si="30"/>
        <v/>
      </c>
      <c r="AK106" s="41" t="str">
        <f t="shared" si="12"/>
        <v/>
      </c>
      <c r="AL106" s="226" t="str">
        <f t="shared" si="13"/>
        <v/>
      </c>
      <c r="AM106" s="400"/>
    </row>
    <row r="107" spans="7:39" ht="20.149999999999999" customHeight="1" x14ac:dyDescent="0.35">
      <c r="G107" s="396"/>
      <c r="H107" s="23" t="str">
        <f t="shared" si="23"/>
        <v/>
      </c>
      <c r="I107" s="24" t="str">
        <f t="shared" si="10"/>
        <v/>
      </c>
      <c r="J107" s="24" t="str">
        <f t="shared" si="23"/>
        <v/>
      </c>
      <c r="K107" s="37" t="str">
        <f t="shared" si="10"/>
        <v/>
      </c>
      <c r="L107" s="23" t="str">
        <f t="shared" ref="L107:AJ107" si="31">IF($J68="y","",L68)</f>
        <v/>
      </c>
      <c r="M107" s="24" t="str">
        <f t="shared" si="31"/>
        <v/>
      </c>
      <c r="N107" s="24" t="str">
        <f t="shared" si="31"/>
        <v/>
      </c>
      <c r="O107" s="24" t="str">
        <f t="shared" si="31"/>
        <v/>
      </c>
      <c r="P107" s="24" t="str">
        <f t="shared" si="31"/>
        <v/>
      </c>
      <c r="Q107" s="24" t="str">
        <f t="shared" si="31"/>
        <v/>
      </c>
      <c r="R107" s="24" t="str">
        <f t="shared" si="31"/>
        <v/>
      </c>
      <c r="S107" s="24" t="str">
        <f t="shared" si="31"/>
        <v/>
      </c>
      <c r="T107" s="24" t="str">
        <f t="shared" si="31"/>
        <v/>
      </c>
      <c r="U107" s="24" t="str">
        <f t="shared" si="31"/>
        <v/>
      </c>
      <c r="V107" s="24" t="str">
        <f t="shared" si="31"/>
        <v/>
      </c>
      <c r="W107" s="24" t="str">
        <f t="shared" si="31"/>
        <v/>
      </c>
      <c r="X107" s="24" t="str">
        <f t="shared" si="31"/>
        <v/>
      </c>
      <c r="Y107" s="24" t="str">
        <f t="shared" si="31"/>
        <v/>
      </c>
      <c r="Z107" s="24" t="str">
        <f t="shared" si="31"/>
        <v/>
      </c>
      <c r="AA107" s="24" t="str">
        <f t="shared" si="31"/>
        <v/>
      </c>
      <c r="AB107" s="24" t="str">
        <f t="shared" si="31"/>
        <v/>
      </c>
      <c r="AC107" s="24" t="str">
        <f t="shared" si="31"/>
        <v/>
      </c>
      <c r="AD107" s="24" t="str">
        <f t="shared" si="31"/>
        <v/>
      </c>
      <c r="AE107" s="24" t="str">
        <f t="shared" si="31"/>
        <v/>
      </c>
      <c r="AF107" s="24" t="str">
        <f t="shared" si="31"/>
        <v/>
      </c>
      <c r="AG107" s="24" t="str">
        <f t="shared" si="31"/>
        <v/>
      </c>
      <c r="AH107" s="24" t="str">
        <f t="shared" si="31"/>
        <v/>
      </c>
      <c r="AI107" s="24" t="str">
        <f t="shared" si="31"/>
        <v/>
      </c>
      <c r="AJ107" s="37" t="str">
        <f t="shared" si="31"/>
        <v/>
      </c>
      <c r="AK107" s="41" t="str">
        <f t="shared" si="12"/>
        <v/>
      </c>
      <c r="AL107" s="226" t="str">
        <f t="shared" si="13"/>
        <v/>
      </c>
      <c r="AM107" s="400"/>
    </row>
    <row r="108" spans="7:39" ht="20.149999999999999" customHeight="1" x14ac:dyDescent="0.35">
      <c r="G108" s="396"/>
      <c r="H108" s="23" t="str">
        <f t="shared" si="23"/>
        <v/>
      </c>
      <c r="I108" s="24" t="str">
        <f t="shared" si="10"/>
        <v/>
      </c>
      <c r="J108" s="24" t="str">
        <f t="shared" si="23"/>
        <v/>
      </c>
      <c r="K108" s="37" t="str">
        <f t="shared" si="10"/>
        <v/>
      </c>
      <c r="L108" s="23" t="str">
        <f t="shared" ref="L108:AJ108" si="32">IF($J69="y","",L69)</f>
        <v/>
      </c>
      <c r="M108" s="24" t="str">
        <f t="shared" si="32"/>
        <v/>
      </c>
      <c r="N108" s="24" t="str">
        <f t="shared" si="32"/>
        <v/>
      </c>
      <c r="O108" s="24" t="str">
        <f t="shared" si="32"/>
        <v/>
      </c>
      <c r="P108" s="24" t="str">
        <f t="shared" si="32"/>
        <v/>
      </c>
      <c r="Q108" s="24" t="str">
        <f t="shared" si="32"/>
        <v/>
      </c>
      <c r="R108" s="24" t="str">
        <f t="shared" si="32"/>
        <v/>
      </c>
      <c r="S108" s="24" t="str">
        <f t="shared" si="32"/>
        <v/>
      </c>
      <c r="T108" s="24" t="str">
        <f t="shared" si="32"/>
        <v/>
      </c>
      <c r="U108" s="24" t="str">
        <f t="shared" si="32"/>
        <v/>
      </c>
      <c r="V108" s="24" t="str">
        <f t="shared" si="32"/>
        <v/>
      </c>
      <c r="W108" s="24" t="str">
        <f t="shared" si="32"/>
        <v/>
      </c>
      <c r="X108" s="24" t="str">
        <f t="shared" si="32"/>
        <v/>
      </c>
      <c r="Y108" s="24" t="str">
        <f t="shared" si="32"/>
        <v/>
      </c>
      <c r="Z108" s="24" t="str">
        <f t="shared" si="32"/>
        <v/>
      </c>
      <c r="AA108" s="24" t="str">
        <f t="shared" si="32"/>
        <v/>
      </c>
      <c r="AB108" s="24" t="str">
        <f t="shared" si="32"/>
        <v/>
      </c>
      <c r="AC108" s="24" t="str">
        <f t="shared" si="32"/>
        <v/>
      </c>
      <c r="AD108" s="24" t="str">
        <f t="shared" si="32"/>
        <v/>
      </c>
      <c r="AE108" s="24" t="str">
        <f t="shared" si="32"/>
        <v/>
      </c>
      <c r="AF108" s="24" t="str">
        <f t="shared" si="32"/>
        <v/>
      </c>
      <c r="AG108" s="24" t="str">
        <f t="shared" si="32"/>
        <v/>
      </c>
      <c r="AH108" s="24" t="str">
        <f t="shared" si="32"/>
        <v/>
      </c>
      <c r="AI108" s="24" t="str">
        <f t="shared" si="32"/>
        <v/>
      </c>
      <c r="AJ108" s="37" t="str">
        <f t="shared" si="32"/>
        <v/>
      </c>
      <c r="AK108" s="41" t="str">
        <f t="shared" si="12"/>
        <v/>
      </c>
      <c r="AL108" s="226" t="str">
        <f t="shared" si="13"/>
        <v/>
      </c>
      <c r="AM108" s="400"/>
    </row>
    <row r="109" spans="7:39" ht="20.149999999999999" customHeight="1" x14ac:dyDescent="0.35">
      <c r="G109" s="396"/>
      <c r="H109" s="23" t="str">
        <f t="shared" si="23"/>
        <v/>
      </c>
      <c r="I109" s="24" t="str">
        <f t="shared" si="10"/>
        <v/>
      </c>
      <c r="J109" s="24" t="str">
        <f t="shared" si="23"/>
        <v/>
      </c>
      <c r="K109" s="37" t="str">
        <f t="shared" si="10"/>
        <v/>
      </c>
      <c r="L109" s="23" t="str">
        <f t="shared" ref="L109:AJ109" si="33">IF($J70="y","",L70)</f>
        <v/>
      </c>
      <c r="M109" s="24" t="str">
        <f t="shared" si="33"/>
        <v/>
      </c>
      <c r="N109" s="24" t="str">
        <f t="shared" si="33"/>
        <v/>
      </c>
      <c r="O109" s="24" t="str">
        <f t="shared" si="33"/>
        <v/>
      </c>
      <c r="P109" s="24" t="str">
        <f t="shared" si="33"/>
        <v/>
      </c>
      <c r="Q109" s="24" t="str">
        <f t="shared" si="33"/>
        <v/>
      </c>
      <c r="R109" s="24" t="str">
        <f t="shared" si="33"/>
        <v/>
      </c>
      <c r="S109" s="24" t="str">
        <f t="shared" si="33"/>
        <v/>
      </c>
      <c r="T109" s="24" t="str">
        <f t="shared" si="33"/>
        <v/>
      </c>
      <c r="U109" s="24" t="str">
        <f t="shared" si="33"/>
        <v/>
      </c>
      <c r="V109" s="24" t="str">
        <f t="shared" si="33"/>
        <v/>
      </c>
      <c r="W109" s="24" t="str">
        <f t="shared" si="33"/>
        <v/>
      </c>
      <c r="X109" s="24" t="str">
        <f t="shared" si="33"/>
        <v/>
      </c>
      <c r="Y109" s="24" t="str">
        <f t="shared" si="33"/>
        <v/>
      </c>
      <c r="Z109" s="24" t="str">
        <f t="shared" si="33"/>
        <v/>
      </c>
      <c r="AA109" s="24" t="str">
        <f t="shared" si="33"/>
        <v/>
      </c>
      <c r="AB109" s="24" t="str">
        <f t="shared" si="33"/>
        <v/>
      </c>
      <c r="AC109" s="24" t="str">
        <f t="shared" si="33"/>
        <v/>
      </c>
      <c r="AD109" s="24" t="str">
        <f t="shared" si="33"/>
        <v/>
      </c>
      <c r="AE109" s="24" t="str">
        <f t="shared" si="33"/>
        <v/>
      </c>
      <c r="AF109" s="24" t="str">
        <f t="shared" si="33"/>
        <v/>
      </c>
      <c r="AG109" s="24" t="str">
        <f t="shared" si="33"/>
        <v/>
      </c>
      <c r="AH109" s="24" t="str">
        <f t="shared" si="33"/>
        <v/>
      </c>
      <c r="AI109" s="24" t="str">
        <f t="shared" si="33"/>
        <v/>
      </c>
      <c r="AJ109" s="37" t="str">
        <f t="shared" si="33"/>
        <v/>
      </c>
      <c r="AK109" s="41" t="str">
        <f t="shared" si="12"/>
        <v/>
      </c>
      <c r="AL109" s="226" t="str">
        <f t="shared" si="13"/>
        <v/>
      </c>
      <c r="AM109" s="400"/>
    </row>
    <row r="110" spans="7:39" ht="20.149999999999999" customHeight="1" x14ac:dyDescent="0.35">
      <c r="G110" s="396"/>
      <c r="H110" s="23" t="str">
        <f t="shared" ref="H110:J119" si="34">IF(H71="","",H71)</f>
        <v/>
      </c>
      <c r="I110" s="24" t="str">
        <f t="shared" si="10"/>
        <v/>
      </c>
      <c r="J110" s="24" t="str">
        <f t="shared" si="34"/>
        <v/>
      </c>
      <c r="K110" s="37" t="str">
        <f t="shared" si="10"/>
        <v/>
      </c>
      <c r="L110" s="23" t="str">
        <f t="shared" ref="L110:AJ110" si="35">IF($J71="y","",L71)</f>
        <v/>
      </c>
      <c r="M110" s="24" t="str">
        <f t="shared" si="35"/>
        <v/>
      </c>
      <c r="N110" s="24" t="str">
        <f t="shared" si="35"/>
        <v/>
      </c>
      <c r="O110" s="24" t="str">
        <f t="shared" si="35"/>
        <v/>
      </c>
      <c r="P110" s="24" t="str">
        <f t="shared" si="35"/>
        <v/>
      </c>
      <c r="Q110" s="24" t="str">
        <f t="shared" si="35"/>
        <v/>
      </c>
      <c r="R110" s="24" t="str">
        <f t="shared" si="35"/>
        <v/>
      </c>
      <c r="S110" s="24" t="str">
        <f t="shared" si="35"/>
        <v/>
      </c>
      <c r="T110" s="24" t="str">
        <f t="shared" si="35"/>
        <v/>
      </c>
      <c r="U110" s="24" t="str">
        <f t="shared" si="35"/>
        <v/>
      </c>
      <c r="V110" s="24" t="str">
        <f t="shared" si="35"/>
        <v/>
      </c>
      <c r="W110" s="24" t="str">
        <f t="shared" si="35"/>
        <v/>
      </c>
      <c r="X110" s="24" t="str">
        <f t="shared" si="35"/>
        <v/>
      </c>
      <c r="Y110" s="24" t="str">
        <f t="shared" si="35"/>
        <v/>
      </c>
      <c r="Z110" s="24" t="str">
        <f t="shared" si="35"/>
        <v/>
      </c>
      <c r="AA110" s="24" t="str">
        <f t="shared" si="35"/>
        <v/>
      </c>
      <c r="AB110" s="24" t="str">
        <f t="shared" si="35"/>
        <v/>
      </c>
      <c r="AC110" s="24" t="str">
        <f t="shared" si="35"/>
        <v/>
      </c>
      <c r="AD110" s="24" t="str">
        <f t="shared" si="35"/>
        <v/>
      </c>
      <c r="AE110" s="24" t="str">
        <f t="shared" si="35"/>
        <v/>
      </c>
      <c r="AF110" s="24" t="str">
        <f t="shared" si="35"/>
        <v/>
      </c>
      <c r="AG110" s="24" t="str">
        <f t="shared" si="35"/>
        <v/>
      </c>
      <c r="AH110" s="24" t="str">
        <f t="shared" si="35"/>
        <v/>
      </c>
      <c r="AI110" s="24" t="str">
        <f t="shared" si="35"/>
        <v/>
      </c>
      <c r="AJ110" s="37" t="str">
        <f t="shared" si="35"/>
        <v/>
      </c>
      <c r="AK110" s="41" t="str">
        <f t="shared" si="12"/>
        <v/>
      </c>
      <c r="AL110" s="226" t="str">
        <f t="shared" si="13"/>
        <v/>
      </c>
      <c r="AM110" s="400"/>
    </row>
    <row r="111" spans="7:39" ht="20.149999999999999" customHeight="1" x14ac:dyDescent="0.35">
      <c r="G111" s="396"/>
      <c r="H111" s="23" t="str">
        <f t="shared" si="34"/>
        <v/>
      </c>
      <c r="I111" s="24" t="str">
        <f t="shared" si="10"/>
        <v/>
      </c>
      <c r="J111" s="24" t="str">
        <f t="shared" si="34"/>
        <v/>
      </c>
      <c r="K111" s="37" t="str">
        <f t="shared" si="10"/>
        <v/>
      </c>
      <c r="L111" s="23" t="str">
        <f t="shared" ref="L111:AJ111" si="36">IF($J72="y","",L72)</f>
        <v/>
      </c>
      <c r="M111" s="24" t="str">
        <f t="shared" si="36"/>
        <v/>
      </c>
      <c r="N111" s="24" t="str">
        <f t="shared" si="36"/>
        <v/>
      </c>
      <c r="O111" s="24" t="str">
        <f t="shared" si="36"/>
        <v/>
      </c>
      <c r="P111" s="24" t="str">
        <f t="shared" si="36"/>
        <v/>
      </c>
      <c r="Q111" s="24" t="str">
        <f t="shared" si="36"/>
        <v/>
      </c>
      <c r="R111" s="24" t="str">
        <f t="shared" si="36"/>
        <v/>
      </c>
      <c r="S111" s="24" t="str">
        <f t="shared" si="36"/>
        <v/>
      </c>
      <c r="T111" s="24" t="str">
        <f t="shared" si="36"/>
        <v/>
      </c>
      <c r="U111" s="24" t="str">
        <f t="shared" si="36"/>
        <v/>
      </c>
      <c r="V111" s="24" t="str">
        <f t="shared" si="36"/>
        <v/>
      </c>
      <c r="W111" s="24" t="str">
        <f t="shared" si="36"/>
        <v/>
      </c>
      <c r="X111" s="24" t="str">
        <f t="shared" si="36"/>
        <v/>
      </c>
      <c r="Y111" s="24" t="str">
        <f t="shared" si="36"/>
        <v/>
      </c>
      <c r="Z111" s="24" t="str">
        <f t="shared" si="36"/>
        <v/>
      </c>
      <c r="AA111" s="24" t="str">
        <f t="shared" si="36"/>
        <v/>
      </c>
      <c r="AB111" s="24" t="str">
        <f t="shared" si="36"/>
        <v/>
      </c>
      <c r="AC111" s="24" t="str">
        <f t="shared" si="36"/>
        <v/>
      </c>
      <c r="AD111" s="24" t="str">
        <f t="shared" si="36"/>
        <v/>
      </c>
      <c r="AE111" s="24" t="str">
        <f t="shared" si="36"/>
        <v/>
      </c>
      <c r="AF111" s="24" t="str">
        <f t="shared" si="36"/>
        <v/>
      </c>
      <c r="AG111" s="24" t="str">
        <f t="shared" si="36"/>
        <v/>
      </c>
      <c r="AH111" s="24" t="str">
        <f t="shared" si="36"/>
        <v/>
      </c>
      <c r="AI111" s="24" t="str">
        <f t="shared" si="36"/>
        <v/>
      </c>
      <c r="AJ111" s="37" t="str">
        <f t="shared" si="36"/>
        <v/>
      </c>
      <c r="AK111" s="41" t="str">
        <f t="shared" si="12"/>
        <v/>
      </c>
      <c r="AL111" s="226" t="str">
        <f t="shared" si="13"/>
        <v/>
      </c>
      <c r="AM111" s="400"/>
    </row>
    <row r="112" spans="7:39" ht="20.149999999999999" customHeight="1" x14ac:dyDescent="0.35">
      <c r="G112" s="396"/>
      <c r="H112" s="23" t="str">
        <f t="shared" si="34"/>
        <v/>
      </c>
      <c r="I112" s="24" t="str">
        <f t="shared" si="10"/>
        <v/>
      </c>
      <c r="J112" s="24" t="str">
        <f t="shared" si="34"/>
        <v/>
      </c>
      <c r="K112" s="37" t="str">
        <f t="shared" si="10"/>
        <v/>
      </c>
      <c r="L112" s="23" t="str">
        <f t="shared" ref="L112:AJ112" si="37">IF($J73="y","",L73)</f>
        <v/>
      </c>
      <c r="M112" s="24" t="str">
        <f t="shared" si="37"/>
        <v/>
      </c>
      <c r="N112" s="24" t="str">
        <f t="shared" si="37"/>
        <v/>
      </c>
      <c r="O112" s="24" t="str">
        <f t="shared" si="37"/>
        <v/>
      </c>
      <c r="P112" s="24" t="str">
        <f t="shared" si="37"/>
        <v/>
      </c>
      <c r="Q112" s="24" t="str">
        <f t="shared" si="37"/>
        <v/>
      </c>
      <c r="R112" s="24" t="str">
        <f t="shared" si="37"/>
        <v/>
      </c>
      <c r="S112" s="24" t="str">
        <f t="shared" si="37"/>
        <v/>
      </c>
      <c r="T112" s="24" t="str">
        <f t="shared" si="37"/>
        <v/>
      </c>
      <c r="U112" s="24" t="str">
        <f t="shared" si="37"/>
        <v/>
      </c>
      <c r="V112" s="24" t="str">
        <f t="shared" si="37"/>
        <v/>
      </c>
      <c r="W112" s="24" t="str">
        <f t="shared" si="37"/>
        <v/>
      </c>
      <c r="X112" s="24" t="str">
        <f t="shared" si="37"/>
        <v/>
      </c>
      <c r="Y112" s="24" t="str">
        <f t="shared" si="37"/>
        <v/>
      </c>
      <c r="Z112" s="24" t="str">
        <f t="shared" si="37"/>
        <v/>
      </c>
      <c r="AA112" s="24" t="str">
        <f t="shared" si="37"/>
        <v/>
      </c>
      <c r="AB112" s="24" t="str">
        <f t="shared" si="37"/>
        <v/>
      </c>
      <c r="AC112" s="24" t="str">
        <f t="shared" si="37"/>
        <v/>
      </c>
      <c r="AD112" s="24" t="str">
        <f t="shared" si="37"/>
        <v/>
      </c>
      <c r="AE112" s="24" t="str">
        <f t="shared" si="37"/>
        <v/>
      </c>
      <c r="AF112" s="24" t="str">
        <f t="shared" si="37"/>
        <v/>
      </c>
      <c r="AG112" s="24" t="str">
        <f t="shared" si="37"/>
        <v/>
      </c>
      <c r="AH112" s="24" t="str">
        <f t="shared" si="37"/>
        <v/>
      </c>
      <c r="AI112" s="24" t="str">
        <f t="shared" si="37"/>
        <v/>
      </c>
      <c r="AJ112" s="37" t="str">
        <f t="shared" si="37"/>
        <v/>
      </c>
      <c r="AK112" s="41" t="str">
        <f t="shared" si="12"/>
        <v/>
      </c>
      <c r="AL112" s="226" t="str">
        <f t="shared" si="13"/>
        <v/>
      </c>
      <c r="AM112" s="400"/>
    </row>
    <row r="113" spans="7:39" ht="20.149999999999999" customHeight="1" x14ac:dyDescent="0.35">
      <c r="G113" s="396"/>
      <c r="H113" s="23" t="str">
        <f t="shared" si="34"/>
        <v/>
      </c>
      <c r="I113" s="24" t="str">
        <f t="shared" si="10"/>
        <v/>
      </c>
      <c r="J113" s="24" t="str">
        <f t="shared" si="34"/>
        <v/>
      </c>
      <c r="K113" s="37" t="str">
        <f t="shared" si="10"/>
        <v/>
      </c>
      <c r="L113" s="23" t="str">
        <f t="shared" ref="L113:AJ113" si="38">IF($J74="y","",L74)</f>
        <v/>
      </c>
      <c r="M113" s="24" t="str">
        <f t="shared" si="38"/>
        <v/>
      </c>
      <c r="N113" s="24" t="str">
        <f t="shared" si="38"/>
        <v/>
      </c>
      <c r="O113" s="24" t="str">
        <f t="shared" si="38"/>
        <v/>
      </c>
      <c r="P113" s="24" t="str">
        <f t="shared" si="38"/>
        <v/>
      </c>
      <c r="Q113" s="24" t="str">
        <f t="shared" si="38"/>
        <v/>
      </c>
      <c r="R113" s="24" t="str">
        <f t="shared" si="38"/>
        <v/>
      </c>
      <c r="S113" s="24" t="str">
        <f t="shared" si="38"/>
        <v/>
      </c>
      <c r="T113" s="24" t="str">
        <f t="shared" si="38"/>
        <v/>
      </c>
      <c r="U113" s="24" t="str">
        <f t="shared" si="38"/>
        <v/>
      </c>
      <c r="V113" s="24" t="str">
        <f t="shared" si="38"/>
        <v/>
      </c>
      <c r="W113" s="24" t="str">
        <f t="shared" si="38"/>
        <v/>
      </c>
      <c r="X113" s="24" t="str">
        <f t="shared" si="38"/>
        <v/>
      </c>
      <c r="Y113" s="24" t="str">
        <f t="shared" si="38"/>
        <v/>
      </c>
      <c r="Z113" s="24" t="str">
        <f t="shared" si="38"/>
        <v/>
      </c>
      <c r="AA113" s="24" t="str">
        <f t="shared" si="38"/>
        <v/>
      </c>
      <c r="AB113" s="24" t="str">
        <f t="shared" si="38"/>
        <v/>
      </c>
      <c r="AC113" s="24" t="str">
        <f t="shared" si="38"/>
        <v/>
      </c>
      <c r="AD113" s="24" t="str">
        <f t="shared" si="38"/>
        <v/>
      </c>
      <c r="AE113" s="24" t="str">
        <f t="shared" si="38"/>
        <v/>
      </c>
      <c r="AF113" s="24" t="str">
        <f t="shared" si="38"/>
        <v/>
      </c>
      <c r="AG113" s="24" t="str">
        <f t="shared" si="38"/>
        <v/>
      </c>
      <c r="AH113" s="24" t="str">
        <f t="shared" si="38"/>
        <v/>
      </c>
      <c r="AI113" s="24" t="str">
        <f t="shared" si="38"/>
        <v/>
      </c>
      <c r="AJ113" s="37" t="str">
        <f t="shared" si="38"/>
        <v/>
      </c>
      <c r="AK113" s="41" t="str">
        <f t="shared" si="12"/>
        <v/>
      </c>
      <c r="AL113" s="226" t="str">
        <f t="shared" si="13"/>
        <v/>
      </c>
      <c r="AM113" s="400"/>
    </row>
    <row r="114" spans="7:39" ht="20.149999999999999" customHeight="1" x14ac:dyDescent="0.35">
      <c r="G114" s="396"/>
      <c r="H114" s="23" t="str">
        <f t="shared" si="34"/>
        <v/>
      </c>
      <c r="I114" s="24" t="str">
        <f t="shared" si="10"/>
        <v/>
      </c>
      <c r="J114" s="24" t="str">
        <f t="shared" si="34"/>
        <v/>
      </c>
      <c r="K114" s="37" t="str">
        <f t="shared" si="10"/>
        <v/>
      </c>
      <c r="L114" s="23" t="str">
        <f t="shared" ref="L114:AJ114" si="39">IF($J75="y","",L75)</f>
        <v/>
      </c>
      <c r="M114" s="24" t="str">
        <f t="shared" si="39"/>
        <v/>
      </c>
      <c r="N114" s="24" t="str">
        <f t="shared" si="39"/>
        <v/>
      </c>
      <c r="O114" s="24" t="str">
        <f t="shared" si="39"/>
        <v/>
      </c>
      <c r="P114" s="24" t="str">
        <f t="shared" si="39"/>
        <v/>
      </c>
      <c r="Q114" s="24" t="str">
        <f t="shared" si="39"/>
        <v/>
      </c>
      <c r="R114" s="24" t="str">
        <f t="shared" si="39"/>
        <v/>
      </c>
      <c r="S114" s="24" t="str">
        <f t="shared" si="39"/>
        <v/>
      </c>
      <c r="T114" s="24" t="str">
        <f t="shared" si="39"/>
        <v/>
      </c>
      <c r="U114" s="24" t="str">
        <f t="shared" si="39"/>
        <v/>
      </c>
      <c r="V114" s="24" t="str">
        <f t="shared" si="39"/>
        <v/>
      </c>
      <c r="W114" s="24" t="str">
        <f t="shared" si="39"/>
        <v/>
      </c>
      <c r="X114" s="24" t="str">
        <f t="shared" si="39"/>
        <v/>
      </c>
      <c r="Y114" s="24" t="str">
        <f t="shared" si="39"/>
        <v/>
      </c>
      <c r="Z114" s="24" t="str">
        <f t="shared" si="39"/>
        <v/>
      </c>
      <c r="AA114" s="24" t="str">
        <f t="shared" si="39"/>
        <v/>
      </c>
      <c r="AB114" s="24" t="str">
        <f t="shared" si="39"/>
        <v/>
      </c>
      <c r="AC114" s="24" t="str">
        <f t="shared" si="39"/>
        <v/>
      </c>
      <c r="AD114" s="24" t="str">
        <f t="shared" si="39"/>
        <v/>
      </c>
      <c r="AE114" s="24" t="str">
        <f t="shared" si="39"/>
        <v/>
      </c>
      <c r="AF114" s="24" t="str">
        <f t="shared" si="39"/>
        <v/>
      </c>
      <c r="AG114" s="24" t="str">
        <f t="shared" si="39"/>
        <v/>
      </c>
      <c r="AH114" s="24" t="str">
        <f t="shared" si="39"/>
        <v/>
      </c>
      <c r="AI114" s="24" t="str">
        <f t="shared" si="39"/>
        <v/>
      </c>
      <c r="AJ114" s="37" t="str">
        <f t="shared" si="39"/>
        <v/>
      </c>
      <c r="AK114" s="41" t="str">
        <f t="shared" si="12"/>
        <v/>
      </c>
      <c r="AL114" s="226" t="str">
        <f t="shared" si="13"/>
        <v/>
      </c>
      <c r="AM114" s="400"/>
    </row>
    <row r="115" spans="7:39" ht="20.149999999999999" customHeight="1" x14ac:dyDescent="0.35">
      <c r="G115" s="396"/>
      <c r="H115" s="23" t="str">
        <f t="shared" si="34"/>
        <v/>
      </c>
      <c r="I115" s="24" t="str">
        <f t="shared" si="10"/>
        <v/>
      </c>
      <c r="J115" s="24" t="str">
        <f t="shared" si="34"/>
        <v/>
      </c>
      <c r="K115" s="37" t="str">
        <f t="shared" si="10"/>
        <v/>
      </c>
      <c r="L115" s="23" t="str">
        <f t="shared" ref="L115:AJ115" si="40">IF($J76="y","",L76)</f>
        <v/>
      </c>
      <c r="M115" s="24" t="str">
        <f t="shared" si="40"/>
        <v/>
      </c>
      <c r="N115" s="24" t="str">
        <f t="shared" si="40"/>
        <v/>
      </c>
      <c r="O115" s="24" t="str">
        <f t="shared" si="40"/>
        <v/>
      </c>
      <c r="P115" s="24" t="str">
        <f t="shared" si="40"/>
        <v/>
      </c>
      <c r="Q115" s="24" t="str">
        <f t="shared" si="40"/>
        <v/>
      </c>
      <c r="R115" s="24" t="str">
        <f t="shared" si="40"/>
        <v/>
      </c>
      <c r="S115" s="24" t="str">
        <f t="shared" si="40"/>
        <v/>
      </c>
      <c r="T115" s="24" t="str">
        <f t="shared" si="40"/>
        <v/>
      </c>
      <c r="U115" s="24" t="str">
        <f t="shared" si="40"/>
        <v/>
      </c>
      <c r="V115" s="24" t="str">
        <f t="shared" si="40"/>
        <v/>
      </c>
      <c r="W115" s="24" t="str">
        <f t="shared" si="40"/>
        <v/>
      </c>
      <c r="X115" s="24" t="str">
        <f t="shared" si="40"/>
        <v/>
      </c>
      <c r="Y115" s="24" t="str">
        <f t="shared" si="40"/>
        <v/>
      </c>
      <c r="Z115" s="24" t="str">
        <f t="shared" si="40"/>
        <v/>
      </c>
      <c r="AA115" s="24" t="str">
        <f t="shared" si="40"/>
        <v/>
      </c>
      <c r="AB115" s="24" t="str">
        <f t="shared" si="40"/>
        <v/>
      </c>
      <c r="AC115" s="24" t="str">
        <f t="shared" si="40"/>
        <v/>
      </c>
      <c r="AD115" s="24" t="str">
        <f t="shared" si="40"/>
        <v/>
      </c>
      <c r="AE115" s="24" t="str">
        <f t="shared" si="40"/>
        <v/>
      </c>
      <c r="AF115" s="24" t="str">
        <f t="shared" si="40"/>
        <v/>
      </c>
      <c r="AG115" s="24" t="str">
        <f t="shared" si="40"/>
        <v/>
      </c>
      <c r="AH115" s="24" t="str">
        <f t="shared" si="40"/>
        <v/>
      </c>
      <c r="AI115" s="24" t="str">
        <f t="shared" si="40"/>
        <v/>
      </c>
      <c r="AJ115" s="37" t="str">
        <f t="shared" si="40"/>
        <v/>
      </c>
      <c r="AK115" s="41" t="str">
        <f t="shared" si="12"/>
        <v/>
      </c>
      <c r="AL115" s="226" t="str">
        <f t="shared" si="13"/>
        <v/>
      </c>
      <c r="AM115" s="400"/>
    </row>
    <row r="116" spans="7:39" ht="20.149999999999999" customHeight="1" x14ac:dyDescent="0.35">
      <c r="G116" s="396"/>
      <c r="H116" s="23" t="str">
        <f t="shared" si="34"/>
        <v/>
      </c>
      <c r="I116" s="24" t="str">
        <f t="shared" si="10"/>
        <v/>
      </c>
      <c r="J116" s="24" t="str">
        <f t="shared" si="34"/>
        <v/>
      </c>
      <c r="K116" s="37" t="str">
        <f t="shared" si="10"/>
        <v/>
      </c>
      <c r="L116" s="23" t="str">
        <f t="shared" ref="L116:AJ116" si="41">IF($J77="y","",L77)</f>
        <v/>
      </c>
      <c r="M116" s="24" t="str">
        <f t="shared" si="41"/>
        <v/>
      </c>
      <c r="N116" s="24" t="str">
        <f t="shared" si="41"/>
        <v/>
      </c>
      <c r="O116" s="24" t="str">
        <f t="shared" si="41"/>
        <v/>
      </c>
      <c r="P116" s="24" t="str">
        <f t="shared" si="41"/>
        <v/>
      </c>
      <c r="Q116" s="24" t="str">
        <f t="shared" si="41"/>
        <v/>
      </c>
      <c r="R116" s="24" t="str">
        <f t="shared" si="41"/>
        <v/>
      </c>
      <c r="S116" s="24" t="str">
        <f t="shared" si="41"/>
        <v/>
      </c>
      <c r="T116" s="24" t="str">
        <f t="shared" si="41"/>
        <v/>
      </c>
      <c r="U116" s="24" t="str">
        <f t="shared" si="41"/>
        <v/>
      </c>
      <c r="V116" s="24" t="str">
        <f t="shared" si="41"/>
        <v/>
      </c>
      <c r="W116" s="24" t="str">
        <f t="shared" si="41"/>
        <v/>
      </c>
      <c r="X116" s="24" t="str">
        <f t="shared" si="41"/>
        <v/>
      </c>
      <c r="Y116" s="24" t="str">
        <f t="shared" si="41"/>
        <v/>
      </c>
      <c r="Z116" s="24" t="str">
        <f t="shared" si="41"/>
        <v/>
      </c>
      <c r="AA116" s="24" t="str">
        <f t="shared" si="41"/>
        <v/>
      </c>
      <c r="AB116" s="24" t="str">
        <f t="shared" si="41"/>
        <v/>
      </c>
      <c r="AC116" s="24" t="str">
        <f t="shared" si="41"/>
        <v/>
      </c>
      <c r="AD116" s="24" t="str">
        <f t="shared" si="41"/>
        <v/>
      </c>
      <c r="AE116" s="24" t="str">
        <f t="shared" si="41"/>
        <v/>
      </c>
      <c r="AF116" s="24" t="str">
        <f t="shared" si="41"/>
        <v/>
      </c>
      <c r="AG116" s="24" t="str">
        <f t="shared" si="41"/>
        <v/>
      </c>
      <c r="AH116" s="24" t="str">
        <f t="shared" si="41"/>
        <v/>
      </c>
      <c r="AI116" s="24" t="str">
        <f t="shared" si="41"/>
        <v/>
      </c>
      <c r="AJ116" s="37" t="str">
        <f t="shared" si="41"/>
        <v/>
      </c>
      <c r="AK116" s="41" t="str">
        <f t="shared" si="12"/>
        <v/>
      </c>
      <c r="AL116" s="226" t="str">
        <f t="shared" si="13"/>
        <v/>
      </c>
      <c r="AM116" s="400"/>
    </row>
    <row r="117" spans="7:39" ht="20.149999999999999" customHeight="1" x14ac:dyDescent="0.35">
      <c r="G117" s="396"/>
      <c r="H117" s="23" t="str">
        <f t="shared" si="34"/>
        <v/>
      </c>
      <c r="I117" s="24" t="str">
        <f t="shared" si="10"/>
        <v/>
      </c>
      <c r="J117" s="24" t="str">
        <f t="shared" si="34"/>
        <v/>
      </c>
      <c r="K117" s="37" t="str">
        <f t="shared" si="10"/>
        <v/>
      </c>
      <c r="L117" s="23" t="str">
        <f t="shared" ref="L117:AJ117" si="42">IF($J78="y","",L78)</f>
        <v/>
      </c>
      <c r="M117" s="24" t="str">
        <f t="shared" si="42"/>
        <v/>
      </c>
      <c r="N117" s="24" t="str">
        <f t="shared" si="42"/>
        <v/>
      </c>
      <c r="O117" s="24" t="str">
        <f t="shared" si="42"/>
        <v/>
      </c>
      <c r="P117" s="24" t="str">
        <f t="shared" si="42"/>
        <v/>
      </c>
      <c r="Q117" s="24" t="str">
        <f t="shared" si="42"/>
        <v/>
      </c>
      <c r="R117" s="24" t="str">
        <f t="shared" si="42"/>
        <v/>
      </c>
      <c r="S117" s="24" t="str">
        <f t="shared" si="42"/>
        <v/>
      </c>
      <c r="T117" s="24" t="str">
        <f t="shared" si="42"/>
        <v/>
      </c>
      <c r="U117" s="24" t="str">
        <f t="shared" si="42"/>
        <v/>
      </c>
      <c r="V117" s="24" t="str">
        <f t="shared" si="42"/>
        <v/>
      </c>
      <c r="W117" s="24" t="str">
        <f t="shared" si="42"/>
        <v/>
      </c>
      <c r="X117" s="24" t="str">
        <f t="shared" si="42"/>
        <v/>
      </c>
      <c r="Y117" s="24" t="str">
        <f t="shared" si="42"/>
        <v/>
      </c>
      <c r="Z117" s="24" t="str">
        <f t="shared" si="42"/>
        <v/>
      </c>
      <c r="AA117" s="24" t="str">
        <f t="shared" si="42"/>
        <v/>
      </c>
      <c r="AB117" s="24" t="str">
        <f t="shared" si="42"/>
        <v/>
      </c>
      <c r="AC117" s="24" t="str">
        <f t="shared" si="42"/>
        <v/>
      </c>
      <c r="AD117" s="24" t="str">
        <f t="shared" si="42"/>
        <v/>
      </c>
      <c r="AE117" s="24" t="str">
        <f t="shared" si="42"/>
        <v/>
      </c>
      <c r="AF117" s="24" t="str">
        <f t="shared" si="42"/>
        <v/>
      </c>
      <c r="AG117" s="24" t="str">
        <f t="shared" si="42"/>
        <v/>
      </c>
      <c r="AH117" s="24" t="str">
        <f t="shared" si="42"/>
        <v/>
      </c>
      <c r="AI117" s="24" t="str">
        <f t="shared" si="42"/>
        <v/>
      </c>
      <c r="AJ117" s="37" t="str">
        <f t="shared" si="42"/>
        <v/>
      </c>
      <c r="AK117" s="41" t="str">
        <f t="shared" si="12"/>
        <v/>
      </c>
      <c r="AL117" s="226" t="str">
        <f t="shared" si="13"/>
        <v/>
      </c>
      <c r="AM117" s="400"/>
    </row>
    <row r="118" spans="7:39" ht="20.149999999999999" customHeight="1" x14ac:dyDescent="0.35">
      <c r="G118" s="396"/>
      <c r="H118" s="23" t="str">
        <f t="shared" si="34"/>
        <v/>
      </c>
      <c r="I118" s="24" t="str">
        <f t="shared" si="10"/>
        <v/>
      </c>
      <c r="J118" s="24" t="str">
        <f t="shared" si="34"/>
        <v/>
      </c>
      <c r="K118" s="37" t="str">
        <f t="shared" si="10"/>
        <v/>
      </c>
      <c r="L118" s="23" t="str">
        <f t="shared" ref="L118:AJ118" si="43">IF($J79="y","",L79)</f>
        <v/>
      </c>
      <c r="M118" s="24" t="str">
        <f t="shared" si="43"/>
        <v/>
      </c>
      <c r="N118" s="24" t="str">
        <f t="shared" si="43"/>
        <v/>
      </c>
      <c r="O118" s="24" t="str">
        <f t="shared" si="43"/>
        <v/>
      </c>
      <c r="P118" s="24" t="str">
        <f t="shared" si="43"/>
        <v/>
      </c>
      <c r="Q118" s="24" t="str">
        <f t="shared" si="43"/>
        <v/>
      </c>
      <c r="R118" s="24" t="str">
        <f t="shared" si="43"/>
        <v/>
      </c>
      <c r="S118" s="24" t="str">
        <f t="shared" si="43"/>
        <v/>
      </c>
      <c r="T118" s="24" t="str">
        <f t="shared" si="43"/>
        <v/>
      </c>
      <c r="U118" s="24" t="str">
        <f t="shared" si="43"/>
        <v/>
      </c>
      <c r="V118" s="24" t="str">
        <f t="shared" si="43"/>
        <v/>
      </c>
      <c r="W118" s="24" t="str">
        <f t="shared" si="43"/>
        <v/>
      </c>
      <c r="X118" s="24" t="str">
        <f t="shared" si="43"/>
        <v/>
      </c>
      <c r="Y118" s="24" t="str">
        <f t="shared" si="43"/>
        <v/>
      </c>
      <c r="Z118" s="24" t="str">
        <f t="shared" si="43"/>
        <v/>
      </c>
      <c r="AA118" s="24" t="str">
        <f t="shared" si="43"/>
        <v/>
      </c>
      <c r="AB118" s="24" t="str">
        <f t="shared" si="43"/>
        <v/>
      </c>
      <c r="AC118" s="24" t="str">
        <f t="shared" si="43"/>
        <v/>
      </c>
      <c r="AD118" s="24" t="str">
        <f t="shared" si="43"/>
        <v/>
      </c>
      <c r="AE118" s="24" t="str">
        <f t="shared" si="43"/>
        <v/>
      </c>
      <c r="AF118" s="24" t="str">
        <f t="shared" si="43"/>
        <v/>
      </c>
      <c r="AG118" s="24" t="str">
        <f t="shared" si="43"/>
        <v/>
      </c>
      <c r="AH118" s="24" t="str">
        <f t="shared" si="43"/>
        <v/>
      </c>
      <c r="AI118" s="24" t="str">
        <f t="shared" si="43"/>
        <v/>
      </c>
      <c r="AJ118" s="37" t="str">
        <f t="shared" si="43"/>
        <v/>
      </c>
      <c r="AK118" s="41" t="str">
        <f t="shared" si="12"/>
        <v/>
      </c>
      <c r="AL118" s="226" t="str">
        <f t="shared" si="13"/>
        <v/>
      </c>
      <c r="AM118" s="400"/>
    </row>
    <row r="119" spans="7:39" ht="20.149999999999999" customHeight="1" thickBot="1" x14ac:dyDescent="0.4">
      <c r="G119" s="396"/>
      <c r="H119" s="28" t="str">
        <f t="shared" si="34"/>
        <v/>
      </c>
      <c r="I119" s="29" t="str">
        <f t="shared" si="10"/>
        <v/>
      </c>
      <c r="J119" s="29" t="str">
        <f t="shared" si="34"/>
        <v/>
      </c>
      <c r="K119" s="38" t="str">
        <f t="shared" si="10"/>
        <v/>
      </c>
      <c r="L119" s="28" t="str">
        <f t="shared" ref="L119:AJ119" si="44">IF($J80="y","",L80)</f>
        <v/>
      </c>
      <c r="M119" s="29" t="str">
        <f t="shared" si="44"/>
        <v/>
      </c>
      <c r="N119" s="29" t="str">
        <f t="shared" si="44"/>
        <v/>
      </c>
      <c r="O119" s="29" t="str">
        <f t="shared" si="44"/>
        <v/>
      </c>
      <c r="P119" s="29" t="str">
        <f t="shared" si="44"/>
        <v/>
      </c>
      <c r="Q119" s="29" t="str">
        <f t="shared" si="44"/>
        <v/>
      </c>
      <c r="R119" s="29" t="str">
        <f t="shared" si="44"/>
        <v/>
      </c>
      <c r="S119" s="29" t="str">
        <f t="shared" si="44"/>
        <v/>
      </c>
      <c r="T119" s="29" t="str">
        <f t="shared" si="44"/>
        <v/>
      </c>
      <c r="U119" s="29" t="str">
        <f t="shared" si="44"/>
        <v/>
      </c>
      <c r="V119" s="29" t="str">
        <f t="shared" si="44"/>
        <v/>
      </c>
      <c r="W119" s="29" t="str">
        <f t="shared" si="44"/>
        <v/>
      </c>
      <c r="X119" s="29" t="str">
        <f t="shared" si="44"/>
        <v/>
      </c>
      <c r="Y119" s="29" t="str">
        <f t="shared" si="44"/>
        <v/>
      </c>
      <c r="Z119" s="29" t="str">
        <f t="shared" si="44"/>
        <v/>
      </c>
      <c r="AA119" s="29" t="str">
        <f t="shared" si="44"/>
        <v/>
      </c>
      <c r="AB119" s="29" t="str">
        <f t="shared" si="44"/>
        <v/>
      </c>
      <c r="AC119" s="29" t="str">
        <f t="shared" si="44"/>
        <v/>
      </c>
      <c r="AD119" s="29" t="str">
        <f t="shared" si="44"/>
        <v/>
      </c>
      <c r="AE119" s="29" t="str">
        <f t="shared" si="44"/>
        <v/>
      </c>
      <c r="AF119" s="29" t="str">
        <f t="shared" si="44"/>
        <v/>
      </c>
      <c r="AG119" s="29" t="str">
        <f t="shared" si="44"/>
        <v/>
      </c>
      <c r="AH119" s="29" t="str">
        <f t="shared" si="44"/>
        <v/>
      </c>
      <c r="AI119" s="29" t="str">
        <f t="shared" si="44"/>
        <v/>
      </c>
      <c r="AJ119" s="38" t="str">
        <f t="shared" si="44"/>
        <v/>
      </c>
      <c r="AK119" s="42" t="str">
        <f t="shared" si="12"/>
        <v/>
      </c>
      <c r="AL119" s="227" t="str">
        <f t="shared" si="13"/>
        <v/>
      </c>
      <c r="AM119" s="400"/>
    </row>
    <row r="120" spans="7:39" ht="20.149999999999999" customHeight="1" thickBot="1" x14ac:dyDescent="0.4">
      <c r="G120" s="396"/>
      <c r="H120" s="13"/>
      <c r="I120" s="14"/>
      <c r="J120" s="12" t="s">
        <v>142</v>
      </c>
      <c r="K120" s="50"/>
      <c r="L120" s="219" t="str">
        <f t="shared" ref="L120:AL120" si="45">IF(COUNT(L90:L119)&lt;1,"", AVERAGE(L90:L119))</f>
        <v/>
      </c>
      <c r="M120" s="220" t="str">
        <f t="shared" si="45"/>
        <v/>
      </c>
      <c r="N120" s="220" t="str">
        <f t="shared" si="45"/>
        <v/>
      </c>
      <c r="O120" s="220" t="str">
        <f t="shared" si="45"/>
        <v/>
      </c>
      <c r="P120" s="244" t="str">
        <f t="shared" si="45"/>
        <v/>
      </c>
      <c r="Q120" s="220" t="str">
        <f t="shared" si="45"/>
        <v/>
      </c>
      <c r="R120" s="220" t="str">
        <f t="shared" si="45"/>
        <v/>
      </c>
      <c r="S120" s="220" t="str">
        <f t="shared" si="45"/>
        <v/>
      </c>
      <c r="T120" s="220" t="str">
        <f t="shared" si="45"/>
        <v/>
      </c>
      <c r="U120" s="220" t="str">
        <f t="shared" si="45"/>
        <v/>
      </c>
      <c r="V120" s="220" t="str">
        <f t="shared" si="45"/>
        <v/>
      </c>
      <c r="W120" s="220" t="str">
        <f t="shared" si="45"/>
        <v/>
      </c>
      <c r="X120" s="220" t="str">
        <f t="shared" si="45"/>
        <v/>
      </c>
      <c r="Y120" s="220" t="str">
        <f t="shared" si="45"/>
        <v/>
      </c>
      <c r="Z120" s="220" t="str">
        <f t="shared" si="45"/>
        <v/>
      </c>
      <c r="AA120" s="220" t="str">
        <f t="shared" si="45"/>
        <v/>
      </c>
      <c r="AB120" s="220" t="str">
        <f t="shared" si="45"/>
        <v/>
      </c>
      <c r="AC120" s="220" t="str">
        <f t="shared" si="45"/>
        <v/>
      </c>
      <c r="AD120" s="220" t="str">
        <f t="shared" si="45"/>
        <v/>
      </c>
      <c r="AE120" s="220" t="str">
        <f t="shared" si="45"/>
        <v/>
      </c>
      <c r="AF120" s="220" t="str">
        <f t="shared" si="45"/>
        <v/>
      </c>
      <c r="AG120" s="220" t="str">
        <f t="shared" si="45"/>
        <v/>
      </c>
      <c r="AH120" s="220" t="str">
        <f t="shared" si="45"/>
        <v/>
      </c>
      <c r="AI120" s="220" t="str">
        <f t="shared" si="45"/>
        <v/>
      </c>
      <c r="AJ120" s="231" t="str">
        <f t="shared" si="45"/>
        <v/>
      </c>
      <c r="AK120" s="231" t="str">
        <f t="shared" si="45"/>
        <v/>
      </c>
      <c r="AL120" s="228" t="str">
        <f t="shared" si="45"/>
        <v/>
      </c>
      <c r="AM120" s="400"/>
    </row>
    <row r="121" spans="7:39" ht="20.149999999999999" customHeight="1" thickBot="1" x14ac:dyDescent="0.4">
      <c r="G121" s="397"/>
      <c r="H121" s="413"/>
      <c r="I121" s="413"/>
      <c r="J121" s="413"/>
      <c r="K121" s="413"/>
      <c r="L121" s="414"/>
      <c r="M121" s="414"/>
      <c r="N121" s="414"/>
      <c r="O121" s="414"/>
      <c r="P121" s="414"/>
      <c r="Q121" s="414"/>
      <c r="R121" s="414"/>
      <c r="S121" s="414"/>
      <c r="T121" s="398"/>
      <c r="U121" s="398"/>
      <c r="V121" s="398"/>
      <c r="W121" s="398"/>
      <c r="X121" s="398"/>
      <c r="Y121" s="398"/>
      <c r="Z121" s="398"/>
      <c r="AA121" s="398"/>
      <c r="AB121" s="398"/>
      <c r="AC121" s="398"/>
      <c r="AD121" s="398"/>
      <c r="AE121" s="398"/>
      <c r="AF121" s="398"/>
      <c r="AG121" s="398"/>
      <c r="AH121" s="398"/>
      <c r="AI121" s="398"/>
      <c r="AJ121" s="398"/>
      <c r="AK121" s="398"/>
      <c r="AL121" s="398"/>
      <c r="AM121" s="399"/>
    </row>
    <row r="122" spans="7:39" ht="20.149999999999999" customHeight="1" x14ac:dyDescent="0.35">
      <c r="AM122" s="3"/>
    </row>
    <row r="123" spans="7:39" ht="20.149999999999999" customHeight="1" x14ac:dyDescent="0.35">
      <c r="AM123" s="3"/>
    </row>
    <row r="124" spans="7:39" ht="20.149999999999999" customHeight="1" thickBot="1" x14ac:dyDescent="0.4">
      <c r="H124" s="19" t="s">
        <v>175</v>
      </c>
      <c r="AM124" s="3"/>
    </row>
    <row r="125" spans="7:39" ht="20.149999999999999" customHeight="1" thickBot="1" x14ac:dyDescent="0.4">
      <c r="G125" s="39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  <c r="T125" s="393"/>
      <c r="U125" s="393"/>
      <c r="V125" s="393"/>
      <c r="W125" s="393"/>
      <c r="X125" s="393"/>
      <c r="Y125" s="393"/>
      <c r="Z125" s="393"/>
      <c r="AA125" s="393"/>
      <c r="AB125" s="393"/>
      <c r="AC125" s="393"/>
      <c r="AD125" s="393"/>
      <c r="AE125" s="393"/>
      <c r="AF125" s="393"/>
      <c r="AG125" s="393"/>
      <c r="AH125" s="393"/>
      <c r="AI125" s="393"/>
      <c r="AJ125" s="393"/>
      <c r="AK125" s="393"/>
      <c r="AL125" s="393"/>
      <c r="AM125" s="394"/>
    </row>
    <row r="126" spans="7:39" ht="20.149999999999999" customHeight="1" x14ac:dyDescent="0.35">
      <c r="G126" s="396"/>
      <c r="H126" s="467" t="s">
        <v>23</v>
      </c>
      <c r="I126" s="470" t="s">
        <v>9</v>
      </c>
      <c r="J126" s="470" t="s">
        <v>78</v>
      </c>
      <c r="K126" s="523" t="s">
        <v>24</v>
      </c>
      <c r="L126" s="539" t="s">
        <v>232</v>
      </c>
      <c r="M126" s="540"/>
      <c r="N126" s="540"/>
      <c r="O126" s="540"/>
      <c r="P126" s="540"/>
      <c r="Q126" s="540"/>
      <c r="R126" s="540"/>
      <c r="S126" s="540"/>
      <c r="T126" s="540"/>
      <c r="U126" s="540"/>
      <c r="V126" s="540"/>
      <c r="W126" s="540"/>
      <c r="X126" s="540"/>
      <c r="Y126" s="540"/>
      <c r="Z126" s="540"/>
      <c r="AA126" s="540"/>
      <c r="AB126" s="540"/>
      <c r="AC126" s="540"/>
      <c r="AD126" s="540"/>
      <c r="AE126" s="540"/>
      <c r="AF126" s="540"/>
      <c r="AG126" s="540"/>
      <c r="AH126" s="540"/>
      <c r="AI126" s="540"/>
      <c r="AJ126" s="540"/>
      <c r="AK126" s="547" t="s">
        <v>229</v>
      </c>
      <c r="AL126" s="550" t="s">
        <v>230</v>
      </c>
      <c r="AM126" s="400"/>
    </row>
    <row r="127" spans="7:39" ht="36" customHeight="1" x14ac:dyDescent="0.35">
      <c r="G127" s="396"/>
      <c r="H127" s="468"/>
      <c r="I127" s="471"/>
      <c r="J127" s="471"/>
      <c r="K127" s="546"/>
      <c r="L127" s="246" t="s">
        <v>177</v>
      </c>
      <c r="M127" s="247" t="s">
        <v>178</v>
      </c>
      <c r="N127" s="247" t="s">
        <v>179</v>
      </c>
      <c r="O127" s="248" t="s">
        <v>180</v>
      </c>
      <c r="P127" s="247" t="s">
        <v>181</v>
      </c>
      <c r="Q127" s="248" t="s">
        <v>182</v>
      </c>
      <c r="R127" s="105" t="s">
        <v>183</v>
      </c>
      <c r="S127" s="105" t="s">
        <v>184</v>
      </c>
      <c r="T127" s="105" t="s">
        <v>185</v>
      </c>
      <c r="U127" s="249" t="s">
        <v>186</v>
      </c>
      <c r="V127" s="105" t="s">
        <v>187</v>
      </c>
      <c r="W127" s="105" t="s">
        <v>188</v>
      </c>
      <c r="X127" s="105" t="s">
        <v>189</v>
      </c>
      <c r="Y127" s="250" t="s">
        <v>190</v>
      </c>
      <c r="Z127" s="249" t="s">
        <v>191</v>
      </c>
      <c r="AA127" s="105" t="s">
        <v>192</v>
      </c>
      <c r="AB127" s="105" t="s">
        <v>193</v>
      </c>
      <c r="AC127" s="105" t="s">
        <v>194</v>
      </c>
      <c r="AD127" s="249" t="s">
        <v>195</v>
      </c>
      <c r="AE127" s="105" t="s">
        <v>196</v>
      </c>
      <c r="AF127" s="105" t="s">
        <v>197</v>
      </c>
      <c r="AG127" s="105" t="s">
        <v>198</v>
      </c>
      <c r="AH127" s="105" t="s">
        <v>199</v>
      </c>
      <c r="AI127" s="249" t="s">
        <v>200</v>
      </c>
      <c r="AJ127" s="251" t="s">
        <v>201</v>
      </c>
      <c r="AK127" s="548"/>
      <c r="AL127" s="551"/>
      <c r="AM127" s="400"/>
    </row>
    <row r="128" spans="7:39" ht="20.149999999999999" customHeight="1" thickBot="1" x14ac:dyDescent="0.4">
      <c r="G128" s="396"/>
      <c r="H128" s="469"/>
      <c r="I128" s="472"/>
      <c r="J128" s="472"/>
      <c r="K128" s="524"/>
      <c r="L128" s="252" t="s">
        <v>202</v>
      </c>
      <c r="M128" s="253" t="s">
        <v>203</v>
      </c>
      <c r="N128" s="253" t="s">
        <v>204</v>
      </c>
      <c r="O128" s="254" t="s">
        <v>205</v>
      </c>
      <c r="P128" s="253" t="s">
        <v>206</v>
      </c>
      <c r="Q128" s="254" t="s">
        <v>207</v>
      </c>
      <c r="R128" s="107" t="s">
        <v>208</v>
      </c>
      <c r="S128" s="107" t="s">
        <v>209</v>
      </c>
      <c r="T128" s="107" t="s">
        <v>210</v>
      </c>
      <c r="U128" s="255" t="s">
        <v>211</v>
      </c>
      <c r="V128" s="107" t="s">
        <v>212</v>
      </c>
      <c r="W128" s="107" t="s">
        <v>213</v>
      </c>
      <c r="X128" s="107" t="s">
        <v>214</v>
      </c>
      <c r="Y128" s="256" t="s">
        <v>215</v>
      </c>
      <c r="Z128" s="255" t="s">
        <v>216</v>
      </c>
      <c r="AA128" s="107" t="s">
        <v>217</v>
      </c>
      <c r="AB128" s="107" t="s">
        <v>218</v>
      </c>
      <c r="AC128" s="107" t="s">
        <v>219</v>
      </c>
      <c r="AD128" s="255" t="s">
        <v>220</v>
      </c>
      <c r="AE128" s="107" t="s">
        <v>221</v>
      </c>
      <c r="AF128" s="107" t="s">
        <v>222</v>
      </c>
      <c r="AG128" s="107" t="s">
        <v>223</v>
      </c>
      <c r="AH128" s="107" t="s">
        <v>224</v>
      </c>
      <c r="AI128" s="255" t="s">
        <v>225</v>
      </c>
      <c r="AJ128" s="257" t="s">
        <v>226</v>
      </c>
      <c r="AK128" s="549"/>
      <c r="AL128" s="552"/>
      <c r="AM128" s="400"/>
    </row>
    <row r="129" spans="7:39" ht="20.149999999999999" customHeight="1" x14ac:dyDescent="0.35">
      <c r="G129" s="396"/>
      <c r="H129" s="20" t="str">
        <f t="shared" ref="H129:K129" si="46">IF(H90="","",H90)</f>
        <v/>
      </c>
      <c r="I129" s="21" t="str">
        <f t="shared" si="46"/>
        <v/>
      </c>
      <c r="J129" s="21" t="str">
        <f t="shared" si="46"/>
        <v/>
      </c>
      <c r="K129" s="36" t="str">
        <f t="shared" si="46"/>
        <v/>
      </c>
      <c r="L129" s="20" t="str">
        <f>IF(L90="","",IF(L90=0,0,(ROUND(L90,3-1-INT(LOG10(ABS(L90)))))))</f>
        <v/>
      </c>
      <c r="M129" s="21" t="str">
        <f t="shared" ref="M129:AL129" si="47">IF(M90="","",IF(M90=0,0,(ROUND(M90,3-1-INT(LOG10(ABS(M90)))))))</f>
        <v/>
      </c>
      <c r="N129" s="21" t="str">
        <f t="shared" si="47"/>
        <v/>
      </c>
      <c r="O129" s="21" t="str">
        <f t="shared" si="47"/>
        <v/>
      </c>
      <c r="P129" s="21" t="str">
        <f t="shared" si="47"/>
        <v/>
      </c>
      <c r="Q129" s="21" t="str">
        <f t="shared" si="47"/>
        <v/>
      </c>
      <c r="R129" s="21" t="str">
        <f t="shared" si="47"/>
        <v/>
      </c>
      <c r="S129" s="21" t="str">
        <f t="shared" si="47"/>
        <v/>
      </c>
      <c r="T129" s="21" t="str">
        <f t="shared" si="47"/>
        <v/>
      </c>
      <c r="U129" s="21" t="str">
        <f t="shared" si="47"/>
        <v/>
      </c>
      <c r="V129" s="21" t="str">
        <f t="shared" si="47"/>
        <v/>
      </c>
      <c r="W129" s="21" t="str">
        <f t="shared" si="47"/>
        <v/>
      </c>
      <c r="X129" s="21" t="str">
        <f t="shared" si="47"/>
        <v/>
      </c>
      <c r="Y129" s="21" t="str">
        <f t="shared" si="47"/>
        <v/>
      </c>
      <c r="Z129" s="21" t="str">
        <f t="shared" si="47"/>
        <v/>
      </c>
      <c r="AA129" s="21" t="str">
        <f t="shared" si="47"/>
        <v/>
      </c>
      <c r="AB129" s="21" t="str">
        <f t="shared" si="47"/>
        <v/>
      </c>
      <c r="AC129" s="21" t="str">
        <f t="shared" si="47"/>
        <v/>
      </c>
      <c r="AD129" s="21" t="str">
        <f t="shared" si="47"/>
        <v/>
      </c>
      <c r="AE129" s="21" t="str">
        <f t="shared" si="47"/>
        <v/>
      </c>
      <c r="AF129" s="21" t="str">
        <f t="shared" si="47"/>
        <v/>
      </c>
      <c r="AG129" s="21" t="str">
        <f t="shared" si="47"/>
        <v/>
      </c>
      <c r="AH129" s="21" t="str">
        <f t="shared" si="47"/>
        <v/>
      </c>
      <c r="AI129" s="21" t="str">
        <f t="shared" si="47"/>
        <v/>
      </c>
      <c r="AJ129" s="36" t="str">
        <f t="shared" si="47"/>
        <v/>
      </c>
      <c r="AK129" s="39" t="str">
        <f t="shared" si="47"/>
        <v/>
      </c>
      <c r="AL129" s="225" t="str">
        <f t="shared" si="47"/>
        <v/>
      </c>
      <c r="AM129" s="400"/>
    </row>
    <row r="130" spans="7:39" ht="20.149999999999999" customHeight="1" x14ac:dyDescent="0.35">
      <c r="G130" s="396"/>
      <c r="H130" s="23" t="str">
        <f t="shared" ref="H130:K130" si="48">IF(H91="","",H91)</f>
        <v/>
      </c>
      <c r="I130" s="24" t="str">
        <f t="shared" si="48"/>
        <v/>
      </c>
      <c r="J130" s="24" t="str">
        <f t="shared" si="48"/>
        <v/>
      </c>
      <c r="K130" s="37" t="str">
        <f t="shared" si="48"/>
        <v/>
      </c>
      <c r="L130" s="23" t="str">
        <f t="shared" ref="L130:AL130" si="49">IF(L91="","",IF(L91=0,0,(ROUND(L91,3-1-INT(LOG10(ABS(L91)))))))</f>
        <v/>
      </c>
      <c r="M130" s="24" t="str">
        <f t="shared" si="49"/>
        <v/>
      </c>
      <c r="N130" s="24" t="str">
        <f t="shared" si="49"/>
        <v/>
      </c>
      <c r="O130" s="24" t="str">
        <f t="shared" si="49"/>
        <v/>
      </c>
      <c r="P130" s="24" t="str">
        <f t="shared" si="49"/>
        <v/>
      </c>
      <c r="Q130" s="24" t="str">
        <f t="shared" si="49"/>
        <v/>
      </c>
      <c r="R130" s="24" t="str">
        <f t="shared" si="49"/>
        <v/>
      </c>
      <c r="S130" s="24" t="str">
        <f t="shared" si="49"/>
        <v/>
      </c>
      <c r="T130" s="24" t="str">
        <f t="shared" si="49"/>
        <v/>
      </c>
      <c r="U130" s="24" t="str">
        <f t="shared" si="49"/>
        <v/>
      </c>
      <c r="V130" s="24" t="str">
        <f t="shared" si="49"/>
        <v/>
      </c>
      <c r="W130" s="24" t="str">
        <f t="shared" si="49"/>
        <v/>
      </c>
      <c r="X130" s="24" t="str">
        <f t="shared" si="49"/>
        <v/>
      </c>
      <c r="Y130" s="24" t="str">
        <f t="shared" si="49"/>
        <v/>
      </c>
      <c r="Z130" s="24" t="str">
        <f t="shared" si="49"/>
        <v/>
      </c>
      <c r="AA130" s="24" t="str">
        <f t="shared" si="49"/>
        <v/>
      </c>
      <c r="AB130" s="24" t="str">
        <f t="shared" si="49"/>
        <v/>
      </c>
      <c r="AC130" s="24" t="str">
        <f t="shared" si="49"/>
        <v/>
      </c>
      <c r="AD130" s="24" t="str">
        <f t="shared" si="49"/>
        <v/>
      </c>
      <c r="AE130" s="24" t="str">
        <f t="shared" si="49"/>
        <v/>
      </c>
      <c r="AF130" s="24" t="str">
        <f t="shared" si="49"/>
        <v/>
      </c>
      <c r="AG130" s="24" t="str">
        <f t="shared" si="49"/>
        <v/>
      </c>
      <c r="AH130" s="24" t="str">
        <f t="shared" si="49"/>
        <v/>
      </c>
      <c r="AI130" s="24" t="str">
        <f t="shared" si="49"/>
        <v/>
      </c>
      <c r="AJ130" s="37" t="str">
        <f t="shared" si="49"/>
        <v/>
      </c>
      <c r="AK130" s="41" t="str">
        <f t="shared" si="49"/>
        <v/>
      </c>
      <c r="AL130" s="226" t="str">
        <f t="shared" si="49"/>
        <v/>
      </c>
      <c r="AM130" s="400"/>
    </row>
    <row r="131" spans="7:39" ht="20.149999999999999" customHeight="1" x14ac:dyDescent="0.35">
      <c r="G131" s="396"/>
      <c r="H131" s="23" t="str">
        <f t="shared" ref="H131:K131" si="50">IF(H92="","",H92)</f>
        <v/>
      </c>
      <c r="I131" s="24" t="str">
        <f t="shared" si="50"/>
        <v/>
      </c>
      <c r="J131" s="24" t="str">
        <f t="shared" si="50"/>
        <v/>
      </c>
      <c r="K131" s="37" t="str">
        <f t="shared" si="50"/>
        <v/>
      </c>
      <c r="L131" s="23" t="str">
        <f t="shared" ref="L131:AL131" si="51">IF(L92="","",IF(L92=0,0,(ROUND(L92,3-1-INT(LOG10(ABS(L92)))))))</f>
        <v/>
      </c>
      <c r="M131" s="24" t="str">
        <f t="shared" si="51"/>
        <v/>
      </c>
      <c r="N131" s="24" t="str">
        <f t="shared" si="51"/>
        <v/>
      </c>
      <c r="O131" s="24" t="str">
        <f t="shared" si="51"/>
        <v/>
      </c>
      <c r="P131" s="24" t="str">
        <f t="shared" si="51"/>
        <v/>
      </c>
      <c r="Q131" s="24" t="str">
        <f t="shared" si="51"/>
        <v/>
      </c>
      <c r="R131" s="24" t="str">
        <f t="shared" si="51"/>
        <v/>
      </c>
      <c r="S131" s="24" t="str">
        <f t="shared" si="51"/>
        <v/>
      </c>
      <c r="T131" s="24" t="str">
        <f t="shared" si="51"/>
        <v/>
      </c>
      <c r="U131" s="24" t="str">
        <f t="shared" si="51"/>
        <v/>
      </c>
      <c r="V131" s="24" t="str">
        <f t="shared" si="51"/>
        <v/>
      </c>
      <c r="W131" s="24" t="str">
        <f t="shared" si="51"/>
        <v/>
      </c>
      <c r="X131" s="24" t="str">
        <f t="shared" si="51"/>
        <v/>
      </c>
      <c r="Y131" s="24" t="str">
        <f t="shared" si="51"/>
        <v/>
      </c>
      <c r="Z131" s="24" t="str">
        <f t="shared" si="51"/>
        <v/>
      </c>
      <c r="AA131" s="24" t="str">
        <f t="shared" si="51"/>
        <v/>
      </c>
      <c r="AB131" s="24" t="str">
        <f t="shared" si="51"/>
        <v/>
      </c>
      <c r="AC131" s="24" t="str">
        <f t="shared" si="51"/>
        <v/>
      </c>
      <c r="AD131" s="24" t="str">
        <f t="shared" si="51"/>
        <v/>
      </c>
      <c r="AE131" s="24" t="str">
        <f t="shared" si="51"/>
        <v/>
      </c>
      <c r="AF131" s="24" t="str">
        <f t="shared" si="51"/>
        <v/>
      </c>
      <c r="AG131" s="24" t="str">
        <f t="shared" si="51"/>
        <v/>
      </c>
      <c r="AH131" s="24" t="str">
        <f t="shared" si="51"/>
        <v/>
      </c>
      <c r="AI131" s="24" t="str">
        <f t="shared" si="51"/>
        <v/>
      </c>
      <c r="AJ131" s="37" t="str">
        <f t="shared" si="51"/>
        <v/>
      </c>
      <c r="AK131" s="41" t="str">
        <f t="shared" si="51"/>
        <v/>
      </c>
      <c r="AL131" s="226" t="str">
        <f t="shared" si="51"/>
        <v/>
      </c>
      <c r="AM131" s="400"/>
    </row>
    <row r="132" spans="7:39" ht="20.149999999999999" customHeight="1" x14ac:dyDescent="0.35">
      <c r="G132" s="396"/>
      <c r="H132" s="23" t="str">
        <f t="shared" ref="H132:K132" si="52">IF(H93="","",H93)</f>
        <v/>
      </c>
      <c r="I132" s="24" t="str">
        <f t="shared" si="52"/>
        <v/>
      </c>
      <c r="J132" s="24" t="str">
        <f t="shared" si="52"/>
        <v/>
      </c>
      <c r="K132" s="37" t="str">
        <f t="shared" si="52"/>
        <v/>
      </c>
      <c r="L132" s="23" t="str">
        <f t="shared" ref="L132:AL132" si="53">IF(L93="","",IF(L93=0,0,(ROUND(L93,3-1-INT(LOG10(ABS(L93)))))))</f>
        <v/>
      </c>
      <c r="M132" s="24" t="str">
        <f t="shared" si="53"/>
        <v/>
      </c>
      <c r="N132" s="24" t="str">
        <f t="shared" si="53"/>
        <v/>
      </c>
      <c r="O132" s="24" t="str">
        <f t="shared" si="53"/>
        <v/>
      </c>
      <c r="P132" s="24" t="str">
        <f t="shared" si="53"/>
        <v/>
      </c>
      <c r="Q132" s="24" t="str">
        <f t="shared" si="53"/>
        <v/>
      </c>
      <c r="R132" s="24" t="str">
        <f t="shared" si="53"/>
        <v/>
      </c>
      <c r="S132" s="24" t="str">
        <f t="shared" si="53"/>
        <v/>
      </c>
      <c r="T132" s="24" t="str">
        <f t="shared" si="53"/>
        <v/>
      </c>
      <c r="U132" s="24" t="str">
        <f t="shared" si="53"/>
        <v/>
      </c>
      <c r="V132" s="24" t="str">
        <f t="shared" si="53"/>
        <v/>
      </c>
      <c r="W132" s="24" t="str">
        <f t="shared" si="53"/>
        <v/>
      </c>
      <c r="X132" s="24" t="str">
        <f t="shared" si="53"/>
        <v/>
      </c>
      <c r="Y132" s="24" t="str">
        <f t="shared" si="53"/>
        <v/>
      </c>
      <c r="Z132" s="24" t="str">
        <f t="shared" si="53"/>
        <v/>
      </c>
      <c r="AA132" s="24" t="str">
        <f t="shared" si="53"/>
        <v/>
      </c>
      <c r="AB132" s="24" t="str">
        <f t="shared" si="53"/>
        <v/>
      </c>
      <c r="AC132" s="24" t="str">
        <f t="shared" si="53"/>
        <v/>
      </c>
      <c r="AD132" s="24" t="str">
        <f t="shared" si="53"/>
        <v/>
      </c>
      <c r="AE132" s="24" t="str">
        <f t="shared" si="53"/>
        <v/>
      </c>
      <c r="AF132" s="24" t="str">
        <f t="shared" si="53"/>
        <v/>
      </c>
      <c r="AG132" s="24" t="str">
        <f t="shared" si="53"/>
        <v/>
      </c>
      <c r="AH132" s="24" t="str">
        <f t="shared" si="53"/>
        <v/>
      </c>
      <c r="AI132" s="24" t="str">
        <f t="shared" si="53"/>
        <v/>
      </c>
      <c r="AJ132" s="37" t="str">
        <f t="shared" si="53"/>
        <v/>
      </c>
      <c r="AK132" s="41" t="str">
        <f t="shared" si="53"/>
        <v/>
      </c>
      <c r="AL132" s="226" t="str">
        <f t="shared" si="53"/>
        <v/>
      </c>
      <c r="AM132" s="400"/>
    </row>
    <row r="133" spans="7:39" ht="20.149999999999999" customHeight="1" x14ac:dyDescent="0.35">
      <c r="G133" s="396"/>
      <c r="H133" s="23" t="str">
        <f t="shared" ref="H133:K133" si="54">IF(H94="","",H94)</f>
        <v/>
      </c>
      <c r="I133" s="24" t="str">
        <f t="shared" si="54"/>
        <v/>
      </c>
      <c r="J133" s="24" t="str">
        <f t="shared" si="54"/>
        <v/>
      </c>
      <c r="K133" s="37" t="str">
        <f t="shared" si="54"/>
        <v/>
      </c>
      <c r="L133" s="23" t="str">
        <f t="shared" ref="L133:AL133" si="55">IF(L94="","",IF(L94=0,0,(ROUND(L94,3-1-INT(LOG10(ABS(L94)))))))</f>
        <v/>
      </c>
      <c r="M133" s="24" t="str">
        <f t="shared" si="55"/>
        <v/>
      </c>
      <c r="N133" s="24" t="str">
        <f t="shared" si="55"/>
        <v/>
      </c>
      <c r="O133" s="24" t="str">
        <f t="shared" si="55"/>
        <v/>
      </c>
      <c r="P133" s="24" t="str">
        <f t="shared" si="55"/>
        <v/>
      </c>
      <c r="Q133" s="24" t="str">
        <f t="shared" si="55"/>
        <v/>
      </c>
      <c r="R133" s="24" t="str">
        <f t="shared" si="55"/>
        <v/>
      </c>
      <c r="S133" s="24" t="str">
        <f t="shared" si="55"/>
        <v/>
      </c>
      <c r="T133" s="24" t="str">
        <f t="shared" si="55"/>
        <v/>
      </c>
      <c r="U133" s="24" t="str">
        <f t="shared" si="55"/>
        <v/>
      </c>
      <c r="V133" s="24" t="str">
        <f t="shared" si="55"/>
        <v/>
      </c>
      <c r="W133" s="24" t="str">
        <f t="shared" si="55"/>
        <v/>
      </c>
      <c r="X133" s="24" t="str">
        <f t="shared" si="55"/>
        <v/>
      </c>
      <c r="Y133" s="24" t="str">
        <f t="shared" si="55"/>
        <v/>
      </c>
      <c r="Z133" s="24" t="str">
        <f t="shared" si="55"/>
        <v/>
      </c>
      <c r="AA133" s="24" t="str">
        <f t="shared" si="55"/>
        <v/>
      </c>
      <c r="AB133" s="24" t="str">
        <f t="shared" si="55"/>
        <v/>
      </c>
      <c r="AC133" s="24" t="str">
        <f t="shared" si="55"/>
        <v/>
      </c>
      <c r="AD133" s="24" t="str">
        <f t="shared" si="55"/>
        <v/>
      </c>
      <c r="AE133" s="24" t="str">
        <f t="shared" si="55"/>
        <v/>
      </c>
      <c r="AF133" s="24" t="str">
        <f t="shared" si="55"/>
        <v/>
      </c>
      <c r="AG133" s="24" t="str">
        <f t="shared" si="55"/>
        <v/>
      </c>
      <c r="AH133" s="24" t="str">
        <f t="shared" si="55"/>
        <v/>
      </c>
      <c r="AI133" s="24" t="str">
        <f t="shared" si="55"/>
        <v/>
      </c>
      <c r="AJ133" s="37" t="str">
        <f t="shared" si="55"/>
        <v/>
      </c>
      <c r="AK133" s="41" t="str">
        <f t="shared" si="55"/>
        <v/>
      </c>
      <c r="AL133" s="226" t="str">
        <f t="shared" si="55"/>
        <v/>
      </c>
      <c r="AM133" s="400"/>
    </row>
    <row r="134" spans="7:39" ht="20.149999999999999" customHeight="1" x14ac:dyDescent="0.35">
      <c r="G134" s="396"/>
      <c r="H134" s="23" t="str">
        <f t="shared" ref="H134:K134" si="56">IF(H95="","",H95)</f>
        <v/>
      </c>
      <c r="I134" s="24" t="str">
        <f t="shared" si="56"/>
        <v/>
      </c>
      <c r="J134" s="24" t="str">
        <f t="shared" si="56"/>
        <v/>
      </c>
      <c r="K134" s="37" t="str">
        <f t="shared" si="56"/>
        <v/>
      </c>
      <c r="L134" s="23" t="str">
        <f t="shared" ref="L134:AL134" si="57">IF(L95="","",IF(L95=0,0,(ROUND(L95,3-1-INT(LOG10(ABS(L95)))))))</f>
        <v/>
      </c>
      <c r="M134" s="24" t="str">
        <f t="shared" si="57"/>
        <v/>
      </c>
      <c r="N134" s="24" t="str">
        <f t="shared" si="57"/>
        <v/>
      </c>
      <c r="O134" s="24" t="str">
        <f t="shared" si="57"/>
        <v/>
      </c>
      <c r="P134" s="24" t="str">
        <f t="shared" si="57"/>
        <v/>
      </c>
      <c r="Q134" s="24" t="str">
        <f t="shared" si="57"/>
        <v/>
      </c>
      <c r="R134" s="24" t="str">
        <f t="shared" si="57"/>
        <v/>
      </c>
      <c r="S134" s="24" t="str">
        <f t="shared" si="57"/>
        <v/>
      </c>
      <c r="T134" s="24" t="str">
        <f t="shared" si="57"/>
        <v/>
      </c>
      <c r="U134" s="24" t="str">
        <f t="shared" si="57"/>
        <v/>
      </c>
      <c r="V134" s="24" t="str">
        <f t="shared" si="57"/>
        <v/>
      </c>
      <c r="W134" s="24" t="str">
        <f t="shared" si="57"/>
        <v/>
      </c>
      <c r="X134" s="24" t="str">
        <f t="shared" si="57"/>
        <v/>
      </c>
      <c r="Y134" s="24" t="str">
        <f t="shared" si="57"/>
        <v/>
      </c>
      <c r="Z134" s="24" t="str">
        <f t="shared" si="57"/>
        <v/>
      </c>
      <c r="AA134" s="24" t="str">
        <f t="shared" si="57"/>
        <v/>
      </c>
      <c r="AB134" s="24" t="str">
        <f t="shared" si="57"/>
        <v/>
      </c>
      <c r="AC134" s="24" t="str">
        <f t="shared" si="57"/>
        <v/>
      </c>
      <c r="AD134" s="24" t="str">
        <f t="shared" si="57"/>
        <v/>
      </c>
      <c r="AE134" s="24" t="str">
        <f t="shared" si="57"/>
        <v/>
      </c>
      <c r="AF134" s="24" t="str">
        <f t="shared" si="57"/>
        <v/>
      </c>
      <c r="AG134" s="24" t="str">
        <f t="shared" si="57"/>
        <v/>
      </c>
      <c r="AH134" s="24" t="str">
        <f t="shared" si="57"/>
        <v/>
      </c>
      <c r="AI134" s="24" t="str">
        <f t="shared" si="57"/>
        <v/>
      </c>
      <c r="AJ134" s="37" t="str">
        <f t="shared" si="57"/>
        <v/>
      </c>
      <c r="AK134" s="41" t="str">
        <f t="shared" si="57"/>
        <v/>
      </c>
      <c r="AL134" s="226" t="str">
        <f t="shared" si="57"/>
        <v/>
      </c>
      <c r="AM134" s="400"/>
    </row>
    <row r="135" spans="7:39" ht="20.149999999999999" customHeight="1" x14ac:dyDescent="0.35">
      <c r="G135" s="396"/>
      <c r="H135" s="23" t="str">
        <f t="shared" ref="H135:K135" si="58">IF(H96="","",H96)</f>
        <v/>
      </c>
      <c r="I135" s="24" t="str">
        <f t="shared" si="58"/>
        <v/>
      </c>
      <c r="J135" s="24" t="str">
        <f t="shared" si="58"/>
        <v/>
      </c>
      <c r="K135" s="37" t="str">
        <f t="shared" si="58"/>
        <v/>
      </c>
      <c r="L135" s="23" t="str">
        <f t="shared" ref="L135:AL135" si="59">IF(L96="","",IF(L96=0,0,(ROUND(L96,3-1-INT(LOG10(ABS(L96)))))))</f>
        <v/>
      </c>
      <c r="M135" s="24" t="str">
        <f t="shared" si="59"/>
        <v/>
      </c>
      <c r="N135" s="24" t="str">
        <f t="shared" si="59"/>
        <v/>
      </c>
      <c r="O135" s="24" t="str">
        <f t="shared" si="59"/>
        <v/>
      </c>
      <c r="P135" s="24" t="str">
        <f t="shared" si="59"/>
        <v/>
      </c>
      <c r="Q135" s="24" t="str">
        <f t="shared" si="59"/>
        <v/>
      </c>
      <c r="R135" s="24" t="str">
        <f t="shared" si="59"/>
        <v/>
      </c>
      <c r="S135" s="24" t="str">
        <f t="shared" si="59"/>
        <v/>
      </c>
      <c r="T135" s="24" t="str">
        <f t="shared" si="59"/>
        <v/>
      </c>
      <c r="U135" s="24" t="str">
        <f t="shared" si="59"/>
        <v/>
      </c>
      <c r="V135" s="24" t="str">
        <f t="shared" si="59"/>
        <v/>
      </c>
      <c r="W135" s="24" t="str">
        <f t="shared" si="59"/>
        <v/>
      </c>
      <c r="X135" s="24" t="str">
        <f t="shared" si="59"/>
        <v/>
      </c>
      <c r="Y135" s="24" t="str">
        <f t="shared" si="59"/>
        <v/>
      </c>
      <c r="Z135" s="24" t="str">
        <f t="shared" si="59"/>
        <v/>
      </c>
      <c r="AA135" s="24" t="str">
        <f t="shared" si="59"/>
        <v/>
      </c>
      <c r="AB135" s="24" t="str">
        <f t="shared" si="59"/>
        <v/>
      </c>
      <c r="AC135" s="24" t="str">
        <f t="shared" si="59"/>
        <v/>
      </c>
      <c r="AD135" s="24" t="str">
        <f t="shared" si="59"/>
        <v/>
      </c>
      <c r="AE135" s="24" t="str">
        <f t="shared" si="59"/>
        <v/>
      </c>
      <c r="AF135" s="24" t="str">
        <f t="shared" si="59"/>
        <v/>
      </c>
      <c r="AG135" s="24" t="str">
        <f t="shared" si="59"/>
        <v/>
      </c>
      <c r="AH135" s="24" t="str">
        <f t="shared" si="59"/>
        <v/>
      </c>
      <c r="AI135" s="24" t="str">
        <f t="shared" si="59"/>
        <v/>
      </c>
      <c r="AJ135" s="37" t="str">
        <f t="shared" si="59"/>
        <v/>
      </c>
      <c r="AK135" s="41" t="str">
        <f t="shared" si="59"/>
        <v/>
      </c>
      <c r="AL135" s="226" t="str">
        <f t="shared" si="59"/>
        <v/>
      </c>
      <c r="AM135" s="400"/>
    </row>
    <row r="136" spans="7:39" ht="20.149999999999999" customHeight="1" x14ac:dyDescent="0.35">
      <c r="G136" s="396"/>
      <c r="H136" s="23" t="str">
        <f t="shared" ref="H136:K136" si="60">IF(H97="","",H97)</f>
        <v/>
      </c>
      <c r="I136" s="24" t="str">
        <f t="shared" si="60"/>
        <v/>
      </c>
      <c r="J136" s="24" t="str">
        <f t="shared" si="60"/>
        <v/>
      </c>
      <c r="K136" s="37" t="str">
        <f t="shared" si="60"/>
        <v/>
      </c>
      <c r="L136" s="23" t="str">
        <f t="shared" ref="L136:AL136" si="61">IF(L97="","",IF(L97=0,0,(ROUND(L97,3-1-INT(LOG10(ABS(L97)))))))</f>
        <v/>
      </c>
      <c r="M136" s="24" t="str">
        <f t="shared" si="61"/>
        <v/>
      </c>
      <c r="N136" s="24" t="str">
        <f t="shared" si="61"/>
        <v/>
      </c>
      <c r="O136" s="24" t="str">
        <f t="shared" si="61"/>
        <v/>
      </c>
      <c r="P136" s="24" t="str">
        <f t="shared" si="61"/>
        <v/>
      </c>
      <c r="Q136" s="24" t="str">
        <f t="shared" si="61"/>
        <v/>
      </c>
      <c r="R136" s="24" t="str">
        <f t="shared" si="61"/>
        <v/>
      </c>
      <c r="S136" s="24" t="str">
        <f t="shared" si="61"/>
        <v/>
      </c>
      <c r="T136" s="24" t="str">
        <f t="shared" si="61"/>
        <v/>
      </c>
      <c r="U136" s="24" t="str">
        <f t="shared" si="61"/>
        <v/>
      </c>
      <c r="V136" s="24" t="str">
        <f t="shared" si="61"/>
        <v/>
      </c>
      <c r="W136" s="24" t="str">
        <f t="shared" si="61"/>
        <v/>
      </c>
      <c r="X136" s="24" t="str">
        <f t="shared" si="61"/>
        <v/>
      </c>
      <c r="Y136" s="24" t="str">
        <f t="shared" si="61"/>
        <v/>
      </c>
      <c r="Z136" s="24" t="str">
        <f t="shared" si="61"/>
        <v/>
      </c>
      <c r="AA136" s="24" t="str">
        <f t="shared" si="61"/>
        <v/>
      </c>
      <c r="AB136" s="24" t="str">
        <f t="shared" si="61"/>
        <v/>
      </c>
      <c r="AC136" s="24" t="str">
        <f t="shared" si="61"/>
        <v/>
      </c>
      <c r="AD136" s="24" t="str">
        <f t="shared" si="61"/>
        <v/>
      </c>
      <c r="AE136" s="24" t="str">
        <f t="shared" si="61"/>
        <v/>
      </c>
      <c r="AF136" s="24" t="str">
        <f t="shared" si="61"/>
        <v/>
      </c>
      <c r="AG136" s="24" t="str">
        <f t="shared" si="61"/>
        <v/>
      </c>
      <c r="AH136" s="24" t="str">
        <f t="shared" si="61"/>
        <v/>
      </c>
      <c r="AI136" s="24" t="str">
        <f t="shared" si="61"/>
        <v/>
      </c>
      <c r="AJ136" s="37" t="str">
        <f t="shared" si="61"/>
        <v/>
      </c>
      <c r="AK136" s="41" t="str">
        <f t="shared" si="61"/>
        <v/>
      </c>
      <c r="AL136" s="226" t="str">
        <f t="shared" si="61"/>
        <v/>
      </c>
      <c r="AM136" s="400"/>
    </row>
    <row r="137" spans="7:39" ht="20.149999999999999" customHeight="1" x14ac:dyDescent="0.35">
      <c r="G137" s="396"/>
      <c r="H137" s="23" t="str">
        <f t="shared" ref="H137:K137" si="62">IF(H98="","",H98)</f>
        <v/>
      </c>
      <c r="I137" s="24" t="str">
        <f t="shared" si="62"/>
        <v/>
      </c>
      <c r="J137" s="24" t="str">
        <f t="shared" si="62"/>
        <v/>
      </c>
      <c r="K137" s="37" t="str">
        <f t="shared" si="62"/>
        <v/>
      </c>
      <c r="L137" s="23" t="str">
        <f t="shared" ref="L137:AL137" si="63">IF(L98="","",IF(L98=0,0,(ROUND(L98,3-1-INT(LOG10(ABS(L98)))))))</f>
        <v/>
      </c>
      <c r="M137" s="24" t="str">
        <f t="shared" si="63"/>
        <v/>
      </c>
      <c r="N137" s="24" t="str">
        <f t="shared" si="63"/>
        <v/>
      </c>
      <c r="O137" s="24" t="str">
        <f t="shared" si="63"/>
        <v/>
      </c>
      <c r="P137" s="24" t="str">
        <f t="shared" si="63"/>
        <v/>
      </c>
      <c r="Q137" s="24" t="str">
        <f t="shared" si="63"/>
        <v/>
      </c>
      <c r="R137" s="24" t="str">
        <f t="shared" si="63"/>
        <v/>
      </c>
      <c r="S137" s="24" t="str">
        <f t="shared" si="63"/>
        <v/>
      </c>
      <c r="T137" s="24" t="str">
        <f t="shared" si="63"/>
        <v/>
      </c>
      <c r="U137" s="24" t="str">
        <f t="shared" si="63"/>
        <v/>
      </c>
      <c r="V137" s="24" t="str">
        <f t="shared" si="63"/>
        <v/>
      </c>
      <c r="W137" s="24" t="str">
        <f t="shared" si="63"/>
        <v/>
      </c>
      <c r="X137" s="24" t="str">
        <f t="shared" si="63"/>
        <v/>
      </c>
      <c r="Y137" s="24" t="str">
        <f t="shared" si="63"/>
        <v/>
      </c>
      <c r="Z137" s="24" t="str">
        <f t="shared" si="63"/>
        <v/>
      </c>
      <c r="AA137" s="24" t="str">
        <f t="shared" si="63"/>
        <v/>
      </c>
      <c r="AB137" s="24" t="str">
        <f t="shared" si="63"/>
        <v/>
      </c>
      <c r="AC137" s="24" t="str">
        <f t="shared" si="63"/>
        <v/>
      </c>
      <c r="AD137" s="24" t="str">
        <f t="shared" si="63"/>
        <v/>
      </c>
      <c r="AE137" s="24" t="str">
        <f t="shared" si="63"/>
        <v/>
      </c>
      <c r="AF137" s="24" t="str">
        <f t="shared" si="63"/>
        <v/>
      </c>
      <c r="AG137" s="24" t="str">
        <f t="shared" si="63"/>
        <v/>
      </c>
      <c r="AH137" s="24" t="str">
        <f t="shared" si="63"/>
        <v/>
      </c>
      <c r="AI137" s="24" t="str">
        <f t="shared" si="63"/>
        <v/>
      </c>
      <c r="AJ137" s="37" t="str">
        <f t="shared" si="63"/>
        <v/>
      </c>
      <c r="AK137" s="41" t="str">
        <f t="shared" si="63"/>
        <v/>
      </c>
      <c r="AL137" s="226" t="str">
        <f t="shared" si="63"/>
        <v/>
      </c>
      <c r="AM137" s="400"/>
    </row>
    <row r="138" spans="7:39" ht="20.149999999999999" customHeight="1" x14ac:dyDescent="0.35">
      <c r="G138" s="396"/>
      <c r="H138" s="23" t="str">
        <f t="shared" ref="H138:K138" si="64">IF(H99="","",H99)</f>
        <v/>
      </c>
      <c r="I138" s="24" t="str">
        <f t="shared" si="64"/>
        <v/>
      </c>
      <c r="J138" s="24" t="str">
        <f t="shared" si="64"/>
        <v/>
      </c>
      <c r="K138" s="37" t="str">
        <f t="shared" si="64"/>
        <v/>
      </c>
      <c r="L138" s="23" t="str">
        <f t="shared" ref="L138:AL138" si="65">IF(L99="","",IF(L99=0,0,(ROUND(L99,3-1-INT(LOG10(ABS(L99)))))))</f>
        <v/>
      </c>
      <c r="M138" s="24" t="str">
        <f t="shared" si="65"/>
        <v/>
      </c>
      <c r="N138" s="24" t="str">
        <f t="shared" si="65"/>
        <v/>
      </c>
      <c r="O138" s="24" t="str">
        <f t="shared" si="65"/>
        <v/>
      </c>
      <c r="P138" s="24" t="str">
        <f t="shared" si="65"/>
        <v/>
      </c>
      <c r="Q138" s="24" t="str">
        <f t="shared" si="65"/>
        <v/>
      </c>
      <c r="R138" s="24" t="str">
        <f t="shared" si="65"/>
        <v/>
      </c>
      <c r="S138" s="24" t="str">
        <f t="shared" si="65"/>
        <v/>
      </c>
      <c r="T138" s="24" t="str">
        <f t="shared" si="65"/>
        <v/>
      </c>
      <c r="U138" s="24" t="str">
        <f t="shared" si="65"/>
        <v/>
      </c>
      <c r="V138" s="24" t="str">
        <f t="shared" si="65"/>
        <v/>
      </c>
      <c r="W138" s="24" t="str">
        <f t="shared" si="65"/>
        <v/>
      </c>
      <c r="X138" s="24" t="str">
        <f t="shared" si="65"/>
        <v/>
      </c>
      <c r="Y138" s="24" t="str">
        <f t="shared" si="65"/>
        <v/>
      </c>
      <c r="Z138" s="24" t="str">
        <f t="shared" si="65"/>
        <v/>
      </c>
      <c r="AA138" s="24" t="str">
        <f t="shared" si="65"/>
        <v/>
      </c>
      <c r="AB138" s="24" t="str">
        <f t="shared" si="65"/>
        <v/>
      </c>
      <c r="AC138" s="24" t="str">
        <f t="shared" si="65"/>
        <v/>
      </c>
      <c r="AD138" s="24" t="str">
        <f t="shared" si="65"/>
        <v/>
      </c>
      <c r="AE138" s="24" t="str">
        <f t="shared" si="65"/>
        <v/>
      </c>
      <c r="AF138" s="24" t="str">
        <f t="shared" si="65"/>
        <v/>
      </c>
      <c r="AG138" s="24" t="str">
        <f t="shared" si="65"/>
        <v/>
      </c>
      <c r="AH138" s="24" t="str">
        <f t="shared" si="65"/>
        <v/>
      </c>
      <c r="AI138" s="24" t="str">
        <f t="shared" si="65"/>
        <v/>
      </c>
      <c r="AJ138" s="37" t="str">
        <f t="shared" si="65"/>
        <v/>
      </c>
      <c r="AK138" s="41" t="str">
        <f t="shared" si="65"/>
        <v/>
      </c>
      <c r="AL138" s="226" t="str">
        <f t="shared" si="65"/>
        <v/>
      </c>
      <c r="AM138" s="400"/>
    </row>
    <row r="139" spans="7:39" ht="20.149999999999999" customHeight="1" x14ac:dyDescent="0.35">
      <c r="G139" s="396"/>
      <c r="H139" s="23" t="str">
        <f t="shared" ref="H139:K139" si="66">IF(H100="","",H100)</f>
        <v/>
      </c>
      <c r="I139" s="24" t="str">
        <f t="shared" si="66"/>
        <v/>
      </c>
      <c r="J139" s="24" t="str">
        <f t="shared" si="66"/>
        <v/>
      </c>
      <c r="K139" s="37" t="str">
        <f t="shared" si="66"/>
        <v/>
      </c>
      <c r="L139" s="23" t="str">
        <f t="shared" ref="L139:AL139" si="67">IF(L100="","",IF(L100=0,0,(ROUND(L100,3-1-INT(LOG10(ABS(L100)))))))</f>
        <v/>
      </c>
      <c r="M139" s="24" t="str">
        <f t="shared" si="67"/>
        <v/>
      </c>
      <c r="N139" s="24" t="str">
        <f t="shared" si="67"/>
        <v/>
      </c>
      <c r="O139" s="24" t="str">
        <f t="shared" si="67"/>
        <v/>
      </c>
      <c r="P139" s="24" t="str">
        <f t="shared" si="67"/>
        <v/>
      </c>
      <c r="Q139" s="24" t="str">
        <f t="shared" si="67"/>
        <v/>
      </c>
      <c r="R139" s="24" t="str">
        <f t="shared" si="67"/>
        <v/>
      </c>
      <c r="S139" s="24" t="str">
        <f t="shared" si="67"/>
        <v/>
      </c>
      <c r="T139" s="24" t="str">
        <f t="shared" si="67"/>
        <v/>
      </c>
      <c r="U139" s="24" t="str">
        <f t="shared" si="67"/>
        <v/>
      </c>
      <c r="V139" s="24" t="str">
        <f t="shared" si="67"/>
        <v/>
      </c>
      <c r="W139" s="24" t="str">
        <f t="shared" si="67"/>
        <v/>
      </c>
      <c r="X139" s="24" t="str">
        <f t="shared" si="67"/>
        <v/>
      </c>
      <c r="Y139" s="24" t="str">
        <f t="shared" si="67"/>
        <v/>
      </c>
      <c r="Z139" s="24" t="str">
        <f t="shared" si="67"/>
        <v/>
      </c>
      <c r="AA139" s="24" t="str">
        <f t="shared" si="67"/>
        <v/>
      </c>
      <c r="AB139" s="24" t="str">
        <f t="shared" si="67"/>
        <v/>
      </c>
      <c r="AC139" s="24" t="str">
        <f t="shared" si="67"/>
        <v/>
      </c>
      <c r="AD139" s="24" t="str">
        <f t="shared" si="67"/>
        <v/>
      </c>
      <c r="AE139" s="24" t="str">
        <f t="shared" si="67"/>
        <v/>
      </c>
      <c r="AF139" s="24" t="str">
        <f t="shared" si="67"/>
        <v/>
      </c>
      <c r="AG139" s="24" t="str">
        <f t="shared" si="67"/>
        <v/>
      </c>
      <c r="AH139" s="24" t="str">
        <f t="shared" si="67"/>
        <v/>
      </c>
      <c r="AI139" s="24" t="str">
        <f t="shared" si="67"/>
        <v/>
      </c>
      <c r="AJ139" s="37" t="str">
        <f t="shared" si="67"/>
        <v/>
      </c>
      <c r="AK139" s="41" t="str">
        <f t="shared" si="67"/>
        <v/>
      </c>
      <c r="AL139" s="226" t="str">
        <f t="shared" si="67"/>
        <v/>
      </c>
      <c r="AM139" s="400"/>
    </row>
    <row r="140" spans="7:39" ht="20.149999999999999" customHeight="1" x14ac:dyDescent="0.35">
      <c r="G140" s="396"/>
      <c r="H140" s="23" t="str">
        <f t="shared" ref="H140:K140" si="68">IF(H101="","",H101)</f>
        <v/>
      </c>
      <c r="I140" s="24" t="str">
        <f t="shared" si="68"/>
        <v/>
      </c>
      <c r="J140" s="24" t="str">
        <f t="shared" si="68"/>
        <v/>
      </c>
      <c r="K140" s="37" t="str">
        <f t="shared" si="68"/>
        <v/>
      </c>
      <c r="L140" s="23" t="str">
        <f t="shared" ref="L140:AL140" si="69">IF(L101="","",IF(L101=0,0,(ROUND(L101,3-1-INT(LOG10(ABS(L101)))))))</f>
        <v/>
      </c>
      <c r="M140" s="24" t="str">
        <f t="shared" si="69"/>
        <v/>
      </c>
      <c r="N140" s="24" t="str">
        <f t="shared" si="69"/>
        <v/>
      </c>
      <c r="O140" s="24" t="str">
        <f t="shared" si="69"/>
        <v/>
      </c>
      <c r="P140" s="24" t="str">
        <f t="shared" si="69"/>
        <v/>
      </c>
      <c r="Q140" s="24" t="str">
        <f t="shared" si="69"/>
        <v/>
      </c>
      <c r="R140" s="24" t="str">
        <f t="shared" si="69"/>
        <v/>
      </c>
      <c r="S140" s="24" t="str">
        <f t="shared" si="69"/>
        <v/>
      </c>
      <c r="T140" s="24" t="str">
        <f t="shared" si="69"/>
        <v/>
      </c>
      <c r="U140" s="24" t="str">
        <f t="shared" si="69"/>
        <v/>
      </c>
      <c r="V140" s="24" t="str">
        <f t="shared" si="69"/>
        <v/>
      </c>
      <c r="W140" s="24" t="str">
        <f t="shared" si="69"/>
        <v/>
      </c>
      <c r="X140" s="24" t="str">
        <f t="shared" si="69"/>
        <v/>
      </c>
      <c r="Y140" s="24" t="str">
        <f t="shared" si="69"/>
        <v/>
      </c>
      <c r="Z140" s="24" t="str">
        <f t="shared" si="69"/>
        <v/>
      </c>
      <c r="AA140" s="24" t="str">
        <f t="shared" si="69"/>
        <v/>
      </c>
      <c r="AB140" s="24" t="str">
        <f t="shared" si="69"/>
        <v/>
      </c>
      <c r="AC140" s="24" t="str">
        <f t="shared" si="69"/>
        <v/>
      </c>
      <c r="AD140" s="24" t="str">
        <f t="shared" si="69"/>
        <v/>
      </c>
      <c r="AE140" s="24" t="str">
        <f t="shared" si="69"/>
        <v/>
      </c>
      <c r="AF140" s="24" t="str">
        <f t="shared" si="69"/>
        <v/>
      </c>
      <c r="AG140" s="24" t="str">
        <f t="shared" si="69"/>
        <v/>
      </c>
      <c r="AH140" s="24" t="str">
        <f t="shared" si="69"/>
        <v/>
      </c>
      <c r="AI140" s="24" t="str">
        <f t="shared" si="69"/>
        <v/>
      </c>
      <c r="AJ140" s="37" t="str">
        <f t="shared" si="69"/>
        <v/>
      </c>
      <c r="AK140" s="41" t="str">
        <f t="shared" si="69"/>
        <v/>
      </c>
      <c r="AL140" s="226" t="str">
        <f t="shared" si="69"/>
        <v/>
      </c>
      <c r="AM140" s="400"/>
    </row>
    <row r="141" spans="7:39" ht="20.149999999999999" customHeight="1" x14ac:dyDescent="0.35">
      <c r="G141" s="396"/>
      <c r="H141" s="23" t="str">
        <f t="shared" ref="H141:K141" si="70">IF(H102="","",H102)</f>
        <v/>
      </c>
      <c r="I141" s="24" t="str">
        <f t="shared" si="70"/>
        <v/>
      </c>
      <c r="J141" s="24" t="str">
        <f t="shared" si="70"/>
        <v/>
      </c>
      <c r="K141" s="37" t="str">
        <f t="shared" si="70"/>
        <v/>
      </c>
      <c r="L141" s="23" t="str">
        <f t="shared" ref="L141:AL141" si="71">IF(L102="","",IF(L102=0,0,(ROUND(L102,3-1-INT(LOG10(ABS(L102)))))))</f>
        <v/>
      </c>
      <c r="M141" s="24" t="str">
        <f t="shared" si="71"/>
        <v/>
      </c>
      <c r="N141" s="24" t="str">
        <f t="shared" si="71"/>
        <v/>
      </c>
      <c r="O141" s="24" t="str">
        <f t="shared" si="71"/>
        <v/>
      </c>
      <c r="P141" s="24" t="str">
        <f t="shared" si="71"/>
        <v/>
      </c>
      <c r="Q141" s="24" t="str">
        <f t="shared" si="71"/>
        <v/>
      </c>
      <c r="R141" s="24" t="str">
        <f t="shared" si="71"/>
        <v/>
      </c>
      <c r="S141" s="24" t="str">
        <f t="shared" si="71"/>
        <v/>
      </c>
      <c r="T141" s="24" t="str">
        <f t="shared" si="71"/>
        <v/>
      </c>
      <c r="U141" s="24" t="str">
        <f t="shared" si="71"/>
        <v/>
      </c>
      <c r="V141" s="24" t="str">
        <f t="shared" si="71"/>
        <v/>
      </c>
      <c r="W141" s="24" t="str">
        <f t="shared" si="71"/>
        <v/>
      </c>
      <c r="X141" s="24" t="str">
        <f t="shared" si="71"/>
        <v/>
      </c>
      <c r="Y141" s="24" t="str">
        <f t="shared" si="71"/>
        <v/>
      </c>
      <c r="Z141" s="24" t="str">
        <f t="shared" si="71"/>
        <v/>
      </c>
      <c r="AA141" s="24" t="str">
        <f t="shared" si="71"/>
        <v/>
      </c>
      <c r="AB141" s="24" t="str">
        <f t="shared" si="71"/>
        <v/>
      </c>
      <c r="AC141" s="24" t="str">
        <f t="shared" si="71"/>
        <v/>
      </c>
      <c r="AD141" s="24" t="str">
        <f t="shared" si="71"/>
        <v/>
      </c>
      <c r="AE141" s="24" t="str">
        <f t="shared" si="71"/>
        <v/>
      </c>
      <c r="AF141" s="24" t="str">
        <f t="shared" si="71"/>
        <v/>
      </c>
      <c r="AG141" s="24" t="str">
        <f t="shared" si="71"/>
        <v/>
      </c>
      <c r="AH141" s="24" t="str">
        <f t="shared" si="71"/>
        <v/>
      </c>
      <c r="AI141" s="24" t="str">
        <f t="shared" si="71"/>
        <v/>
      </c>
      <c r="AJ141" s="37" t="str">
        <f t="shared" si="71"/>
        <v/>
      </c>
      <c r="AK141" s="41" t="str">
        <f t="shared" si="71"/>
        <v/>
      </c>
      <c r="AL141" s="226" t="str">
        <f t="shared" si="71"/>
        <v/>
      </c>
      <c r="AM141" s="400"/>
    </row>
    <row r="142" spans="7:39" ht="34.5" customHeight="1" x14ac:dyDescent="0.35">
      <c r="G142" s="396"/>
      <c r="H142" s="23" t="str">
        <f t="shared" ref="H142:K142" si="72">IF(H103="","",H103)</f>
        <v/>
      </c>
      <c r="I142" s="24" t="str">
        <f t="shared" si="72"/>
        <v/>
      </c>
      <c r="J142" s="24" t="str">
        <f t="shared" si="72"/>
        <v/>
      </c>
      <c r="K142" s="37" t="str">
        <f t="shared" si="72"/>
        <v/>
      </c>
      <c r="L142" s="23" t="str">
        <f t="shared" ref="L142:AL142" si="73">IF(L103="","",IF(L103=0,0,(ROUND(L103,3-1-INT(LOG10(ABS(L103)))))))</f>
        <v/>
      </c>
      <c r="M142" s="24" t="str">
        <f t="shared" si="73"/>
        <v/>
      </c>
      <c r="N142" s="24" t="str">
        <f t="shared" si="73"/>
        <v/>
      </c>
      <c r="O142" s="24" t="str">
        <f t="shared" si="73"/>
        <v/>
      </c>
      <c r="P142" s="24" t="str">
        <f t="shared" si="73"/>
        <v/>
      </c>
      <c r="Q142" s="24" t="str">
        <f t="shared" si="73"/>
        <v/>
      </c>
      <c r="R142" s="24" t="str">
        <f t="shared" si="73"/>
        <v/>
      </c>
      <c r="S142" s="24" t="str">
        <f t="shared" si="73"/>
        <v/>
      </c>
      <c r="T142" s="24" t="str">
        <f t="shared" si="73"/>
        <v/>
      </c>
      <c r="U142" s="24" t="str">
        <f t="shared" si="73"/>
        <v/>
      </c>
      <c r="V142" s="24" t="str">
        <f t="shared" si="73"/>
        <v/>
      </c>
      <c r="W142" s="24" t="str">
        <f t="shared" si="73"/>
        <v/>
      </c>
      <c r="X142" s="24" t="str">
        <f t="shared" si="73"/>
        <v/>
      </c>
      <c r="Y142" s="24" t="str">
        <f t="shared" si="73"/>
        <v/>
      </c>
      <c r="Z142" s="24" t="str">
        <f t="shared" si="73"/>
        <v/>
      </c>
      <c r="AA142" s="24" t="str">
        <f t="shared" si="73"/>
        <v/>
      </c>
      <c r="AB142" s="24" t="str">
        <f t="shared" si="73"/>
        <v/>
      </c>
      <c r="AC142" s="24" t="str">
        <f t="shared" si="73"/>
        <v/>
      </c>
      <c r="AD142" s="24" t="str">
        <f t="shared" si="73"/>
        <v/>
      </c>
      <c r="AE142" s="24" t="str">
        <f t="shared" si="73"/>
        <v/>
      </c>
      <c r="AF142" s="24" t="str">
        <f t="shared" si="73"/>
        <v/>
      </c>
      <c r="AG142" s="24" t="str">
        <f t="shared" si="73"/>
        <v/>
      </c>
      <c r="AH142" s="24" t="str">
        <f t="shared" si="73"/>
        <v/>
      </c>
      <c r="AI142" s="24" t="str">
        <f t="shared" si="73"/>
        <v/>
      </c>
      <c r="AJ142" s="37" t="str">
        <f t="shared" si="73"/>
        <v/>
      </c>
      <c r="AK142" s="41" t="str">
        <f t="shared" si="73"/>
        <v/>
      </c>
      <c r="AL142" s="226" t="str">
        <f t="shared" si="73"/>
        <v/>
      </c>
      <c r="AM142" s="400"/>
    </row>
    <row r="143" spans="7:39" ht="20.149999999999999" customHeight="1" x14ac:dyDescent="0.35">
      <c r="G143" s="396"/>
      <c r="H143" s="23" t="str">
        <f t="shared" ref="H143:K143" si="74">IF(H104="","",H104)</f>
        <v/>
      </c>
      <c r="I143" s="24" t="str">
        <f t="shared" si="74"/>
        <v/>
      </c>
      <c r="J143" s="24" t="str">
        <f t="shared" si="74"/>
        <v/>
      </c>
      <c r="K143" s="37" t="str">
        <f t="shared" si="74"/>
        <v/>
      </c>
      <c r="L143" s="23" t="str">
        <f t="shared" ref="L143:AL143" si="75">IF(L104="","",IF(L104=0,0,(ROUND(L104,3-1-INT(LOG10(ABS(L104)))))))</f>
        <v/>
      </c>
      <c r="M143" s="24" t="str">
        <f t="shared" si="75"/>
        <v/>
      </c>
      <c r="N143" s="24" t="str">
        <f t="shared" si="75"/>
        <v/>
      </c>
      <c r="O143" s="24" t="str">
        <f t="shared" si="75"/>
        <v/>
      </c>
      <c r="P143" s="24" t="str">
        <f t="shared" si="75"/>
        <v/>
      </c>
      <c r="Q143" s="24" t="str">
        <f t="shared" si="75"/>
        <v/>
      </c>
      <c r="R143" s="24" t="str">
        <f t="shared" si="75"/>
        <v/>
      </c>
      <c r="S143" s="24" t="str">
        <f t="shared" si="75"/>
        <v/>
      </c>
      <c r="T143" s="24" t="str">
        <f t="shared" si="75"/>
        <v/>
      </c>
      <c r="U143" s="24" t="str">
        <f t="shared" si="75"/>
        <v/>
      </c>
      <c r="V143" s="24" t="str">
        <f t="shared" si="75"/>
        <v/>
      </c>
      <c r="W143" s="24" t="str">
        <f t="shared" si="75"/>
        <v/>
      </c>
      <c r="X143" s="24" t="str">
        <f t="shared" si="75"/>
        <v/>
      </c>
      <c r="Y143" s="24" t="str">
        <f t="shared" si="75"/>
        <v/>
      </c>
      <c r="Z143" s="24" t="str">
        <f t="shared" si="75"/>
        <v/>
      </c>
      <c r="AA143" s="24" t="str">
        <f t="shared" si="75"/>
        <v/>
      </c>
      <c r="AB143" s="24" t="str">
        <f t="shared" si="75"/>
        <v/>
      </c>
      <c r="AC143" s="24" t="str">
        <f t="shared" si="75"/>
        <v/>
      </c>
      <c r="AD143" s="24" t="str">
        <f t="shared" si="75"/>
        <v/>
      </c>
      <c r="AE143" s="24" t="str">
        <f t="shared" si="75"/>
        <v/>
      </c>
      <c r="AF143" s="24" t="str">
        <f t="shared" si="75"/>
        <v/>
      </c>
      <c r="AG143" s="24" t="str">
        <f t="shared" si="75"/>
        <v/>
      </c>
      <c r="AH143" s="24" t="str">
        <f t="shared" si="75"/>
        <v/>
      </c>
      <c r="AI143" s="24" t="str">
        <f t="shared" si="75"/>
        <v/>
      </c>
      <c r="AJ143" s="37" t="str">
        <f t="shared" si="75"/>
        <v/>
      </c>
      <c r="AK143" s="41" t="str">
        <f t="shared" si="75"/>
        <v/>
      </c>
      <c r="AL143" s="226" t="str">
        <f t="shared" si="75"/>
        <v/>
      </c>
      <c r="AM143" s="400"/>
    </row>
    <row r="144" spans="7:39" ht="20.149999999999999" customHeight="1" x14ac:dyDescent="0.35">
      <c r="G144" s="396"/>
      <c r="H144" s="23" t="str">
        <f t="shared" ref="H144:K144" si="76">IF(H105="","",H105)</f>
        <v/>
      </c>
      <c r="I144" s="24" t="str">
        <f t="shared" si="76"/>
        <v/>
      </c>
      <c r="J144" s="24" t="str">
        <f t="shared" si="76"/>
        <v/>
      </c>
      <c r="K144" s="37" t="str">
        <f t="shared" si="76"/>
        <v/>
      </c>
      <c r="L144" s="23" t="str">
        <f t="shared" ref="L144:AL144" si="77">IF(L105="","",IF(L105=0,0,(ROUND(L105,3-1-INT(LOG10(ABS(L105)))))))</f>
        <v/>
      </c>
      <c r="M144" s="24" t="str">
        <f t="shared" si="77"/>
        <v/>
      </c>
      <c r="N144" s="24" t="str">
        <f t="shared" si="77"/>
        <v/>
      </c>
      <c r="O144" s="24" t="str">
        <f t="shared" si="77"/>
        <v/>
      </c>
      <c r="P144" s="24" t="str">
        <f t="shared" si="77"/>
        <v/>
      </c>
      <c r="Q144" s="24" t="str">
        <f t="shared" si="77"/>
        <v/>
      </c>
      <c r="R144" s="24" t="str">
        <f t="shared" si="77"/>
        <v/>
      </c>
      <c r="S144" s="24" t="str">
        <f t="shared" si="77"/>
        <v/>
      </c>
      <c r="T144" s="24" t="str">
        <f t="shared" si="77"/>
        <v/>
      </c>
      <c r="U144" s="24" t="str">
        <f t="shared" si="77"/>
        <v/>
      </c>
      <c r="V144" s="24" t="str">
        <f t="shared" si="77"/>
        <v/>
      </c>
      <c r="W144" s="24" t="str">
        <f t="shared" si="77"/>
        <v/>
      </c>
      <c r="X144" s="24" t="str">
        <f t="shared" si="77"/>
        <v/>
      </c>
      <c r="Y144" s="24" t="str">
        <f t="shared" si="77"/>
        <v/>
      </c>
      <c r="Z144" s="24" t="str">
        <f t="shared" si="77"/>
        <v/>
      </c>
      <c r="AA144" s="24" t="str">
        <f t="shared" si="77"/>
        <v/>
      </c>
      <c r="AB144" s="24" t="str">
        <f t="shared" si="77"/>
        <v/>
      </c>
      <c r="AC144" s="24" t="str">
        <f t="shared" si="77"/>
        <v/>
      </c>
      <c r="AD144" s="24" t="str">
        <f t="shared" si="77"/>
        <v/>
      </c>
      <c r="AE144" s="24" t="str">
        <f t="shared" si="77"/>
        <v/>
      </c>
      <c r="AF144" s="24" t="str">
        <f t="shared" si="77"/>
        <v/>
      </c>
      <c r="AG144" s="24" t="str">
        <f t="shared" si="77"/>
        <v/>
      </c>
      <c r="AH144" s="24" t="str">
        <f t="shared" si="77"/>
        <v/>
      </c>
      <c r="AI144" s="24" t="str">
        <f t="shared" si="77"/>
        <v/>
      </c>
      <c r="AJ144" s="37" t="str">
        <f t="shared" si="77"/>
        <v/>
      </c>
      <c r="AK144" s="41" t="str">
        <f t="shared" si="77"/>
        <v/>
      </c>
      <c r="AL144" s="226" t="str">
        <f t="shared" si="77"/>
        <v/>
      </c>
      <c r="AM144" s="400"/>
    </row>
    <row r="145" spans="7:39" ht="20.149999999999999" customHeight="1" x14ac:dyDescent="0.35">
      <c r="G145" s="396"/>
      <c r="H145" s="23" t="str">
        <f t="shared" ref="H145:K145" si="78">IF(H106="","",H106)</f>
        <v/>
      </c>
      <c r="I145" s="24" t="str">
        <f t="shared" si="78"/>
        <v/>
      </c>
      <c r="J145" s="24" t="str">
        <f t="shared" si="78"/>
        <v/>
      </c>
      <c r="K145" s="37" t="str">
        <f t="shared" si="78"/>
        <v/>
      </c>
      <c r="L145" s="23" t="str">
        <f t="shared" ref="L145:AL145" si="79">IF(L106="","",IF(L106=0,0,(ROUND(L106,3-1-INT(LOG10(ABS(L106)))))))</f>
        <v/>
      </c>
      <c r="M145" s="24" t="str">
        <f t="shared" si="79"/>
        <v/>
      </c>
      <c r="N145" s="24" t="str">
        <f t="shared" si="79"/>
        <v/>
      </c>
      <c r="O145" s="24" t="str">
        <f t="shared" si="79"/>
        <v/>
      </c>
      <c r="P145" s="24" t="str">
        <f t="shared" si="79"/>
        <v/>
      </c>
      <c r="Q145" s="24" t="str">
        <f t="shared" si="79"/>
        <v/>
      </c>
      <c r="R145" s="24" t="str">
        <f t="shared" si="79"/>
        <v/>
      </c>
      <c r="S145" s="24" t="str">
        <f t="shared" si="79"/>
        <v/>
      </c>
      <c r="T145" s="24" t="str">
        <f t="shared" si="79"/>
        <v/>
      </c>
      <c r="U145" s="24" t="str">
        <f t="shared" si="79"/>
        <v/>
      </c>
      <c r="V145" s="24" t="str">
        <f t="shared" si="79"/>
        <v/>
      </c>
      <c r="W145" s="24" t="str">
        <f t="shared" si="79"/>
        <v/>
      </c>
      <c r="X145" s="24" t="str">
        <f t="shared" si="79"/>
        <v/>
      </c>
      <c r="Y145" s="24" t="str">
        <f t="shared" si="79"/>
        <v/>
      </c>
      <c r="Z145" s="24" t="str">
        <f t="shared" si="79"/>
        <v/>
      </c>
      <c r="AA145" s="24" t="str">
        <f t="shared" si="79"/>
        <v/>
      </c>
      <c r="AB145" s="24" t="str">
        <f t="shared" si="79"/>
        <v/>
      </c>
      <c r="AC145" s="24" t="str">
        <f t="shared" si="79"/>
        <v/>
      </c>
      <c r="AD145" s="24" t="str">
        <f t="shared" si="79"/>
        <v/>
      </c>
      <c r="AE145" s="24" t="str">
        <f t="shared" si="79"/>
        <v/>
      </c>
      <c r="AF145" s="24" t="str">
        <f t="shared" si="79"/>
        <v/>
      </c>
      <c r="AG145" s="24" t="str">
        <f t="shared" si="79"/>
        <v/>
      </c>
      <c r="AH145" s="24" t="str">
        <f t="shared" si="79"/>
        <v/>
      </c>
      <c r="AI145" s="24" t="str">
        <f t="shared" si="79"/>
        <v/>
      </c>
      <c r="AJ145" s="37" t="str">
        <f t="shared" si="79"/>
        <v/>
      </c>
      <c r="AK145" s="41" t="str">
        <f t="shared" si="79"/>
        <v/>
      </c>
      <c r="AL145" s="226" t="str">
        <f t="shared" si="79"/>
        <v/>
      </c>
      <c r="AM145" s="400"/>
    </row>
    <row r="146" spans="7:39" ht="20.149999999999999" customHeight="1" x14ac:dyDescent="0.35">
      <c r="G146" s="396"/>
      <c r="H146" s="23" t="str">
        <f t="shared" ref="H146:K146" si="80">IF(H107="","",H107)</f>
        <v/>
      </c>
      <c r="I146" s="24" t="str">
        <f t="shared" si="80"/>
        <v/>
      </c>
      <c r="J146" s="24" t="str">
        <f t="shared" si="80"/>
        <v/>
      </c>
      <c r="K146" s="37" t="str">
        <f t="shared" si="80"/>
        <v/>
      </c>
      <c r="L146" s="23" t="str">
        <f t="shared" ref="L146:AL146" si="81">IF(L107="","",IF(L107=0,0,(ROUND(L107,3-1-INT(LOG10(ABS(L107)))))))</f>
        <v/>
      </c>
      <c r="M146" s="24" t="str">
        <f t="shared" si="81"/>
        <v/>
      </c>
      <c r="N146" s="24" t="str">
        <f t="shared" si="81"/>
        <v/>
      </c>
      <c r="O146" s="24" t="str">
        <f t="shared" si="81"/>
        <v/>
      </c>
      <c r="P146" s="24" t="str">
        <f t="shared" si="81"/>
        <v/>
      </c>
      <c r="Q146" s="24" t="str">
        <f t="shared" si="81"/>
        <v/>
      </c>
      <c r="R146" s="24" t="str">
        <f t="shared" si="81"/>
        <v/>
      </c>
      <c r="S146" s="24" t="str">
        <f t="shared" si="81"/>
        <v/>
      </c>
      <c r="T146" s="24" t="str">
        <f t="shared" si="81"/>
        <v/>
      </c>
      <c r="U146" s="24" t="str">
        <f t="shared" si="81"/>
        <v/>
      </c>
      <c r="V146" s="24" t="str">
        <f t="shared" si="81"/>
        <v/>
      </c>
      <c r="W146" s="24" t="str">
        <f t="shared" si="81"/>
        <v/>
      </c>
      <c r="X146" s="24" t="str">
        <f t="shared" si="81"/>
        <v/>
      </c>
      <c r="Y146" s="24" t="str">
        <f t="shared" si="81"/>
        <v/>
      </c>
      <c r="Z146" s="24" t="str">
        <f t="shared" si="81"/>
        <v/>
      </c>
      <c r="AA146" s="24" t="str">
        <f t="shared" si="81"/>
        <v/>
      </c>
      <c r="AB146" s="24" t="str">
        <f t="shared" si="81"/>
        <v/>
      </c>
      <c r="AC146" s="24" t="str">
        <f t="shared" si="81"/>
        <v/>
      </c>
      <c r="AD146" s="24" t="str">
        <f t="shared" si="81"/>
        <v/>
      </c>
      <c r="AE146" s="24" t="str">
        <f t="shared" si="81"/>
        <v/>
      </c>
      <c r="AF146" s="24" t="str">
        <f t="shared" si="81"/>
        <v/>
      </c>
      <c r="AG146" s="24" t="str">
        <f t="shared" si="81"/>
        <v/>
      </c>
      <c r="AH146" s="24" t="str">
        <f t="shared" si="81"/>
        <v/>
      </c>
      <c r="AI146" s="24" t="str">
        <f t="shared" si="81"/>
        <v/>
      </c>
      <c r="AJ146" s="37" t="str">
        <f t="shared" si="81"/>
        <v/>
      </c>
      <c r="AK146" s="41" t="str">
        <f t="shared" si="81"/>
        <v/>
      </c>
      <c r="AL146" s="226" t="str">
        <f t="shared" si="81"/>
        <v/>
      </c>
      <c r="AM146" s="400"/>
    </row>
    <row r="147" spans="7:39" ht="20.149999999999999" customHeight="1" x14ac:dyDescent="0.35">
      <c r="G147" s="396"/>
      <c r="H147" s="23" t="str">
        <f t="shared" ref="H147:K147" si="82">IF(H108="","",H108)</f>
        <v/>
      </c>
      <c r="I147" s="24" t="str">
        <f t="shared" si="82"/>
        <v/>
      </c>
      <c r="J147" s="24" t="str">
        <f t="shared" si="82"/>
        <v/>
      </c>
      <c r="K147" s="37" t="str">
        <f t="shared" si="82"/>
        <v/>
      </c>
      <c r="L147" s="23" t="str">
        <f t="shared" ref="L147:AL147" si="83">IF(L108="","",IF(L108=0,0,(ROUND(L108,3-1-INT(LOG10(ABS(L108)))))))</f>
        <v/>
      </c>
      <c r="M147" s="24" t="str">
        <f t="shared" si="83"/>
        <v/>
      </c>
      <c r="N147" s="24" t="str">
        <f t="shared" si="83"/>
        <v/>
      </c>
      <c r="O147" s="24" t="str">
        <f t="shared" si="83"/>
        <v/>
      </c>
      <c r="P147" s="24" t="str">
        <f t="shared" si="83"/>
        <v/>
      </c>
      <c r="Q147" s="24" t="str">
        <f t="shared" si="83"/>
        <v/>
      </c>
      <c r="R147" s="24" t="str">
        <f t="shared" si="83"/>
        <v/>
      </c>
      <c r="S147" s="24" t="str">
        <f t="shared" si="83"/>
        <v/>
      </c>
      <c r="T147" s="24" t="str">
        <f t="shared" si="83"/>
        <v/>
      </c>
      <c r="U147" s="24" t="str">
        <f t="shared" si="83"/>
        <v/>
      </c>
      <c r="V147" s="24" t="str">
        <f t="shared" si="83"/>
        <v/>
      </c>
      <c r="W147" s="24" t="str">
        <f t="shared" si="83"/>
        <v/>
      </c>
      <c r="X147" s="24" t="str">
        <f t="shared" si="83"/>
        <v/>
      </c>
      <c r="Y147" s="24" t="str">
        <f t="shared" si="83"/>
        <v/>
      </c>
      <c r="Z147" s="24" t="str">
        <f t="shared" si="83"/>
        <v/>
      </c>
      <c r="AA147" s="24" t="str">
        <f t="shared" si="83"/>
        <v/>
      </c>
      <c r="AB147" s="24" t="str">
        <f t="shared" si="83"/>
        <v/>
      </c>
      <c r="AC147" s="24" t="str">
        <f t="shared" si="83"/>
        <v/>
      </c>
      <c r="AD147" s="24" t="str">
        <f t="shared" si="83"/>
        <v/>
      </c>
      <c r="AE147" s="24" t="str">
        <f t="shared" si="83"/>
        <v/>
      </c>
      <c r="AF147" s="24" t="str">
        <f t="shared" si="83"/>
        <v/>
      </c>
      <c r="AG147" s="24" t="str">
        <f t="shared" si="83"/>
        <v/>
      </c>
      <c r="AH147" s="24" t="str">
        <f t="shared" si="83"/>
        <v/>
      </c>
      <c r="AI147" s="24" t="str">
        <f t="shared" si="83"/>
        <v/>
      </c>
      <c r="AJ147" s="37" t="str">
        <f t="shared" si="83"/>
        <v/>
      </c>
      <c r="AK147" s="41" t="str">
        <f t="shared" si="83"/>
        <v/>
      </c>
      <c r="AL147" s="226" t="str">
        <f t="shared" si="83"/>
        <v/>
      </c>
      <c r="AM147" s="400"/>
    </row>
    <row r="148" spans="7:39" ht="20.149999999999999" customHeight="1" x14ac:dyDescent="0.35">
      <c r="G148" s="396"/>
      <c r="H148" s="23" t="str">
        <f t="shared" ref="H148:K148" si="84">IF(H109="","",H109)</f>
        <v/>
      </c>
      <c r="I148" s="24" t="str">
        <f t="shared" si="84"/>
        <v/>
      </c>
      <c r="J148" s="24" t="str">
        <f t="shared" si="84"/>
        <v/>
      </c>
      <c r="K148" s="37" t="str">
        <f t="shared" si="84"/>
        <v/>
      </c>
      <c r="L148" s="23" t="str">
        <f t="shared" ref="L148:AL148" si="85">IF(L109="","",IF(L109=0,0,(ROUND(L109,3-1-INT(LOG10(ABS(L109)))))))</f>
        <v/>
      </c>
      <c r="M148" s="24" t="str">
        <f t="shared" si="85"/>
        <v/>
      </c>
      <c r="N148" s="24" t="str">
        <f t="shared" si="85"/>
        <v/>
      </c>
      <c r="O148" s="24" t="str">
        <f t="shared" si="85"/>
        <v/>
      </c>
      <c r="P148" s="24" t="str">
        <f t="shared" si="85"/>
        <v/>
      </c>
      <c r="Q148" s="24" t="str">
        <f t="shared" si="85"/>
        <v/>
      </c>
      <c r="R148" s="24" t="str">
        <f t="shared" si="85"/>
        <v/>
      </c>
      <c r="S148" s="24" t="str">
        <f t="shared" si="85"/>
        <v/>
      </c>
      <c r="T148" s="24" t="str">
        <f t="shared" si="85"/>
        <v/>
      </c>
      <c r="U148" s="24" t="str">
        <f t="shared" si="85"/>
        <v/>
      </c>
      <c r="V148" s="24" t="str">
        <f t="shared" si="85"/>
        <v/>
      </c>
      <c r="W148" s="24" t="str">
        <f t="shared" si="85"/>
        <v/>
      </c>
      <c r="X148" s="24" t="str">
        <f t="shared" si="85"/>
        <v/>
      </c>
      <c r="Y148" s="24" t="str">
        <f t="shared" si="85"/>
        <v/>
      </c>
      <c r="Z148" s="24" t="str">
        <f t="shared" si="85"/>
        <v/>
      </c>
      <c r="AA148" s="24" t="str">
        <f t="shared" si="85"/>
        <v/>
      </c>
      <c r="AB148" s="24" t="str">
        <f t="shared" si="85"/>
        <v/>
      </c>
      <c r="AC148" s="24" t="str">
        <f t="shared" si="85"/>
        <v/>
      </c>
      <c r="AD148" s="24" t="str">
        <f t="shared" si="85"/>
        <v/>
      </c>
      <c r="AE148" s="24" t="str">
        <f t="shared" si="85"/>
        <v/>
      </c>
      <c r="AF148" s="24" t="str">
        <f t="shared" si="85"/>
        <v/>
      </c>
      <c r="AG148" s="24" t="str">
        <f t="shared" si="85"/>
        <v/>
      </c>
      <c r="AH148" s="24" t="str">
        <f t="shared" si="85"/>
        <v/>
      </c>
      <c r="AI148" s="24" t="str">
        <f t="shared" si="85"/>
        <v/>
      </c>
      <c r="AJ148" s="37" t="str">
        <f t="shared" si="85"/>
        <v/>
      </c>
      <c r="AK148" s="41" t="str">
        <f t="shared" si="85"/>
        <v/>
      </c>
      <c r="AL148" s="226" t="str">
        <f t="shared" si="85"/>
        <v/>
      </c>
      <c r="AM148" s="400"/>
    </row>
    <row r="149" spans="7:39" ht="20.149999999999999" customHeight="1" x14ac:dyDescent="0.35">
      <c r="G149" s="396"/>
      <c r="H149" s="23" t="str">
        <f t="shared" ref="H149:K149" si="86">IF(H110="","",H110)</f>
        <v/>
      </c>
      <c r="I149" s="24" t="str">
        <f t="shared" si="86"/>
        <v/>
      </c>
      <c r="J149" s="24" t="str">
        <f t="shared" si="86"/>
        <v/>
      </c>
      <c r="K149" s="37" t="str">
        <f t="shared" si="86"/>
        <v/>
      </c>
      <c r="L149" s="23" t="str">
        <f t="shared" ref="L149:AL149" si="87">IF(L110="","",IF(L110=0,0,(ROUND(L110,3-1-INT(LOG10(ABS(L110)))))))</f>
        <v/>
      </c>
      <c r="M149" s="24" t="str">
        <f t="shared" si="87"/>
        <v/>
      </c>
      <c r="N149" s="24" t="str">
        <f t="shared" si="87"/>
        <v/>
      </c>
      <c r="O149" s="24" t="str">
        <f t="shared" si="87"/>
        <v/>
      </c>
      <c r="P149" s="24" t="str">
        <f t="shared" si="87"/>
        <v/>
      </c>
      <c r="Q149" s="24" t="str">
        <f t="shared" si="87"/>
        <v/>
      </c>
      <c r="R149" s="24" t="str">
        <f t="shared" si="87"/>
        <v/>
      </c>
      <c r="S149" s="24" t="str">
        <f t="shared" si="87"/>
        <v/>
      </c>
      <c r="T149" s="24" t="str">
        <f t="shared" si="87"/>
        <v/>
      </c>
      <c r="U149" s="24" t="str">
        <f t="shared" si="87"/>
        <v/>
      </c>
      <c r="V149" s="24" t="str">
        <f t="shared" si="87"/>
        <v/>
      </c>
      <c r="W149" s="24" t="str">
        <f t="shared" si="87"/>
        <v/>
      </c>
      <c r="X149" s="24" t="str">
        <f t="shared" si="87"/>
        <v/>
      </c>
      <c r="Y149" s="24" t="str">
        <f t="shared" si="87"/>
        <v/>
      </c>
      <c r="Z149" s="24" t="str">
        <f t="shared" si="87"/>
        <v/>
      </c>
      <c r="AA149" s="24" t="str">
        <f t="shared" si="87"/>
        <v/>
      </c>
      <c r="AB149" s="24" t="str">
        <f t="shared" si="87"/>
        <v/>
      </c>
      <c r="AC149" s="24" t="str">
        <f t="shared" si="87"/>
        <v/>
      </c>
      <c r="AD149" s="24" t="str">
        <f t="shared" si="87"/>
        <v/>
      </c>
      <c r="AE149" s="24" t="str">
        <f t="shared" si="87"/>
        <v/>
      </c>
      <c r="AF149" s="24" t="str">
        <f t="shared" si="87"/>
        <v/>
      </c>
      <c r="AG149" s="24" t="str">
        <f t="shared" si="87"/>
        <v/>
      </c>
      <c r="AH149" s="24" t="str">
        <f t="shared" si="87"/>
        <v/>
      </c>
      <c r="AI149" s="24" t="str">
        <f t="shared" si="87"/>
        <v/>
      </c>
      <c r="AJ149" s="37" t="str">
        <f t="shared" si="87"/>
        <v/>
      </c>
      <c r="AK149" s="41" t="str">
        <f t="shared" si="87"/>
        <v/>
      </c>
      <c r="AL149" s="226" t="str">
        <f t="shared" si="87"/>
        <v/>
      </c>
      <c r="AM149" s="400"/>
    </row>
    <row r="150" spans="7:39" ht="20.149999999999999" customHeight="1" x14ac:dyDescent="0.35">
      <c r="G150" s="396"/>
      <c r="H150" s="23" t="str">
        <f t="shared" ref="H150:K150" si="88">IF(H111="","",H111)</f>
        <v/>
      </c>
      <c r="I150" s="24" t="str">
        <f t="shared" si="88"/>
        <v/>
      </c>
      <c r="J150" s="24" t="str">
        <f t="shared" si="88"/>
        <v/>
      </c>
      <c r="K150" s="37" t="str">
        <f t="shared" si="88"/>
        <v/>
      </c>
      <c r="L150" s="23" t="str">
        <f t="shared" ref="L150:AL150" si="89">IF(L111="","",IF(L111=0,0,(ROUND(L111,3-1-INT(LOG10(ABS(L111)))))))</f>
        <v/>
      </c>
      <c r="M150" s="24" t="str">
        <f t="shared" si="89"/>
        <v/>
      </c>
      <c r="N150" s="24" t="str">
        <f t="shared" si="89"/>
        <v/>
      </c>
      <c r="O150" s="24" t="str">
        <f t="shared" si="89"/>
        <v/>
      </c>
      <c r="P150" s="24" t="str">
        <f t="shared" si="89"/>
        <v/>
      </c>
      <c r="Q150" s="24" t="str">
        <f t="shared" si="89"/>
        <v/>
      </c>
      <c r="R150" s="24" t="str">
        <f t="shared" si="89"/>
        <v/>
      </c>
      <c r="S150" s="24" t="str">
        <f t="shared" si="89"/>
        <v/>
      </c>
      <c r="T150" s="24" t="str">
        <f t="shared" si="89"/>
        <v/>
      </c>
      <c r="U150" s="24" t="str">
        <f t="shared" si="89"/>
        <v/>
      </c>
      <c r="V150" s="24" t="str">
        <f t="shared" si="89"/>
        <v/>
      </c>
      <c r="W150" s="24" t="str">
        <f t="shared" si="89"/>
        <v/>
      </c>
      <c r="X150" s="24" t="str">
        <f t="shared" si="89"/>
        <v/>
      </c>
      <c r="Y150" s="24" t="str">
        <f t="shared" si="89"/>
        <v/>
      </c>
      <c r="Z150" s="24" t="str">
        <f t="shared" si="89"/>
        <v/>
      </c>
      <c r="AA150" s="24" t="str">
        <f t="shared" si="89"/>
        <v/>
      </c>
      <c r="AB150" s="24" t="str">
        <f t="shared" si="89"/>
        <v/>
      </c>
      <c r="AC150" s="24" t="str">
        <f t="shared" si="89"/>
        <v/>
      </c>
      <c r="AD150" s="24" t="str">
        <f t="shared" si="89"/>
        <v/>
      </c>
      <c r="AE150" s="24" t="str">
        <f t="shared" si="89"/>
        <v/>
      </c>
      <c r="AF150" s="24" t="str">
        <f t="shared" si="89"/>
        <v/>
      </c>
      <c r="AG150" s="24" t="str">
        <f t="shared" si="89"/>
        <v/>
      </c>
      <c r="AH150" s="24" t="str">
        <f t="shared" si="89"/>
        <v/>
      </c>
      <c r="AI150" s="24" t="str">
        <f t="shared" si="89"/>
        <v/>
      </c>
      <c r="AJ150" s="37" t="str">
        <f t="shared" si="89"/>
        <v/>
      </c>
      <c r="AK150" s="41" t="str">
        <f t="shared" si="89"/>
        <v/>
      </c>
      <c r="AL150" s="226" t="str">
        <f t="shared" si="89"/>
        <v/>
      </c>
      <c r="AM150" s="400"/>
    </row>
    <row r="151" spans="7:39" ht="20.149999999999999" customHeight="1" x14ac:dyDescent="0.35">
      <c r="G151" s="396"/>
      <c r="H151" s="23" t="str">
        <f t="shared" ref="H151:K151" si="90">IF(H112="","",H112)</f>
        <v/>
      </c>
      <c r="I151" s="24" t="str">
        <f t="shared" si="90"/>
        <v/>
      </c>
      <c r="J151" s="24" t="str">
        <f t="shared" si="90"/>
        <v/>
      </c>
      <c r="K151" s="37" t="str">
        <f t="shared" si="90"/>
        <v/>
      </c>
      <c r="L151" s="23" t="str">
        <f t="shared" ref="L151:AL151" si="91">IF(L112="","",IF(L112=0,0,(ROUND(L112,3-1-INT(LOG10(ABS(L112)))))))</f>
        <v/>
      </c>
      <c r="M151" s="24" t="str">
        <f t="shared" si="91"/>
        <v/>
      </c>
      <c r="N151" s="24" t="str">
        <f t="shared" si="91"/>
        <v/>
      </c>
      <c r="O151" s="24" t="str">
        <f t="shared" si="91"/>
        <v/>
      </c>
      <c r="P151" s="24" t="str">
        <f t="shared" si="91"/>
        <v/>
      </c>
      <c r="Q151" s="24" t="str">
        <f t="shared" si="91"/>
        <v/>
      </c>
      <c r="R151" s="24" t="str">
        <f t="shared" si="91"/>
        <v/>
      </c>
      <c r="S151" s="24" t="str">
        <f t="shared" si="91"/>
        <v/>
      </c>
      <c r="T151" s="24" t="str">
        <f t="shared" si="91"/>
        <v/>
      </c>
      <c r="U151" s="24" t="str">
        <f t="shared" si="91"/>
        <v/>
      </c>
      <c r="V151" s="24" t="str">
        <f t="shared" si="91"/>
        <v/>
      </c>
      <c r="W151" s="24" t="str">
        <f t="shared" si="91"/>
        <v/>
      </c>
      <c r="X151" s="24" t="str">
        <f t="shared" si="91"/>
        <v/>
      </c>
      <c r="Y151" s="24" t="str">
        <f t="shared" si="91"/>
        <v/>
      </c>
      <c r="Z151" s="24" t="str">
        <f t="shared" si="91"/>
        <v/>
      </c>
      <c r="AA151" s="24" t="str">
        <f t="shared" si="91"/>
        <v/>
      </c>
      <c r="AB151" s="24" t="str">
        <f t="shared" si="91"/>
        <v/>
      </c>
      <c r="AC151" s="24" t="str">
        <f t="shared" si="91"/>
        <v/>
      </c>
      <c r="AD151" s="24" t="str">
        <f t="shared" si="91"/>
        <v/>
      </c>
      <c r="AE151" s="24" t="str">
        <f t="shared" si="91"/>
        <v/>
      </c>
      <c r="AF151" s="24" t="str">
        <f t="shared" si="91"/>
        <v/>
      </c>
      <c r="AG151" s="24" t="str">
        <f t="shared" si="91"/>
        <v/>
      </c>
      <c r="AH151" s="24" t="str">
        <f t="shared" si="91"/>
        <v/>
      </c>
      <c r="AI151" s="24" t="str">
        <f t="shared" si="91"/>
        <v/>
      </c>
      <c r="AJ151" s="37" t="str">
        <f t="shared" si="91"/>
        <v/>
      </c>
      <c r="AK151" s="41" t="str">
        <f t="shared" si="91"/>
        <v/>
      </c>
      <c r="AL151" s="226" t="str">
        <f t="shared" si="91"/>
        <v/>
      </c>
      <c r="AM151" s="400"/>
    </row>
    <row r="152" spans="7:39" ht="20.149999999999999" customHeight="1" x14ac:dyDescent="0.35">
      <c r="G152" s="396"/>
      <c r="H152" s="23" t="str">
        <f t="shared" ref="H152:K152" si="92">IF(H113="","",H113)</f>
        <v/>
      </c>
      <c r="I152" s="24" t="str">
        <f t="shared" si="92"/>
        <v/>
      </c>
      <c r="J152" s="24" t="str">
        <f t="shared" si="92"/>
        <v/>
      </c>
      <c r="K152" s="37" t="str">
        <f t="shared" si="92"/>
        <v/>
      </c>
      <c r="L152" s="23" t="str">
        <f t="shared" ref="L152:AL152" si="93">IF(L113="","",IF(L113=0,0,(ROUND(L113,3-1-INT(LOG10(ABS(L113)))))))</f>
        <v/>
      </c>
      <c r="M152" s="24" t="str">
        <f t="shared" si="93"/>
        <v/>
      </c>
      <c r="N152" s="24" t="str">
        <f t="shared" si="93"/>
        <v/>
      </c>
      <c r="O152" s="24" t="str">
        <f t="shared" si="93"/>
        <v/>
      </c>
      <c r="P152" s="24" t="str">
        <f t="shared" si="93"/>
        <v/>
      </c>
      <c r="Q152" s="24" t="str">
        <f t="shared" si="93"/>
        <v/>
      </c>
      <c r="R152" s="24" t="str">
        <f t="shared" si="93"/>
        <v/>
      </c>
      <c r="S152" s="24" t="str">
        <f t="shared" si="93"/>
        <v/>
      </c>
      <c r="T152" s="24" t="str">
        <f t="shared" si="93"/>
        <v/>
      </c>
      <c r="U152" s="24" t="str">
        <f t="shared" si="93"/>
        <v/>
      </c>
      <c r="V152" s="24" t="str">
        <f t="shared" si="93"/>
        <v/>
      </c>
      <c r="W152" s="24" t="str">
        <f t="shared" si="93"/>
        <v/>
      </c>
      <c r="X152" s="24" t="str">
        <f t="shared" si="93"/>
        <v/>
      </c>
      <c r="Y152" s="24" t="str">
        <f t="shared" si="93"/>
        <v/>
      </c>
      <c r="Z152" s="24" t="str">
        <f t="shared" si="93"/>
        <v/>
      </c>
      <c r="AA152" s="24" t="str">
        <f t="shared" si="93"/>
        <v/>
      </c>
      <c r="AB152" s="24" t="str">
        <f t="shared" si="93"/>
        <v/>
      </c>
      <c r="AC152" s="24" t="str">
        <f t="shared" si="93"/>
        <v/>
      </c>
      <c r="AD152" s="24" t="str">
        <f t="shared" si="93"/>
        <v/>
      </c>
      <c r="AE152" s="24" t="str">
        <f t="shared" si="93"/>
        <v/>
      </c>
      <c r="AF152" s="24" t="str">
        <f t="shared" si="93"/>
        <v/>
      </c>
      <c r="AG152" s="24" t="str">
        <f t="shared" si="93"/>
        <v/>
      </c>
      <c r="AH152" s="24" t="str">
        <f t="shared" si="93"/>
        <v/>
      </c>
      <c r="AI152" s="24" t="str">
        <f t="shared" si="93"/>
        <v/>
      </c>
      <c r="AJ152" s="37" t="str">
        <f t="shared" si="93"/>
        <v/>
      </c>
      <c r="AK152" s="41" t="str">
        <f t="shared" si="93"/>
        <v/>
      </c>
      <c r="AL152" s="226" t="str">
        <f t="shared" si="93"/>
        <v/>
      </c>
      <c r="AM152" s="400"/>
    </row>
    <row r="153" spans="7:39" ht="20.149999999999999" customHeight="1" x14ac:dyDescent="0.35">
      <c r="G153" s="396"/>
      <c r="H153" s="23" t="str">
        <f t="shared" ref="H153:K153" si="94">IF(H114="","",H114)</f>
        <v/>
      </c>
      <c r="I153" s="24" t="str">
        <f t="shared" si="94"/>
        <v/>
      </c>
      <c r="J153" s="24" t="str">
        <f t="shared" si="94"/>
        <v/>
      </c>
      <c r="K153" s="37" t="str">
        <f t="shared" si="94"/>
        <v/>
      </c>
      <c r="L153" s="23" t="str">
        <f t="shared" ref="L153:AL153" si="95">IF(L114="","",IF(L114=0,0,(ROUND(L114,3-1-INT(LOG10(ABS(L114)))))))</f>
        <v/>
      </c>
      <c r="M153" s="24" t="str">
        <f t="shared" si="95"/>
        <v/>
      </c>
      <c r="N153" s="24" t="str">
        <f t="shared" si="95"/>
        <v/>
      </c>
      <c r="O153" s="24" t="str">
        <f t="shared" si="95"/>
        <v/>
      </c>
      <c r="P153" s="24" t="str">
        <f t="shared" si="95"/>
        <v/>
      </c>
      <c r="Q153" s="24" t="str">
        <f t="shared" si="95"/>
        <v/>
      </c>
      <c r="R153" s="24" t="str">
        <f t="shared" si="95"/>
        <v/>
      </c>
      <c r="S153" s="24" t="str">
        <f t="shared" si="95"/>
        <v/>
      </c>
      <c r="T153" s="24" t="str">
        <f t="shared" si="95"/>
        <v/>
      </c>
      <c r="U153" s="24" t="str">
        <f t="shared" si="95"/>
        <v/>
      </c>
      <c r="V153" s="24" t="str">
        <f t="shared" si="95"/>
        <v/>
      </c>
      <c r="W153" s="24" t="str">
        <f t="shared" si="95"/>
        <v/>
      </c>
      <c r="X153" s="24" t="str">
        <f t="shared" si="95"/>
        <v/>
      </c>
      <c r="Y153" s="24" t="str">
        <f t="shared" si="95"/>
        <v/>
      </c>
      <c r="Z153" s="24" t="str">
        <f t="shared" si="95"/>
        <v/>
      </c>
      <c r="AA153" s="24" t="str">
        <f t="shared" si="95"/>
        <v/>
      </c>
      <c r="AB153" s="24" t="str">
        <f t="shared" si="95"/>
        <v/>
      </c>
      <c r="AC153" s="24" t="str">
        <f t="shared" si="95"/>
        <v/>
      </c>
      <c r="AD153" s="24" t="str">
        <f t="shared" si="95"/>
        <v/>
      </c>
      <c r="AE153" s="24" t="str">
        <f t="shared" si="95"/>
        <v/>
      </c>
      <c r="AF153" s="24" t="str">
        <f t="shared" si="95"/>
        <v/>
      </c>
      <c r="AG153" s="24" t="str">
        <f t="shared" si="95"/>
        <v/>
      </c>
      <c r="AH153" s="24" t="str">
        <f t="shared" si="95"/>
        <v/>
      </c>
      <c r="AI153" s="24" t="str">
        <f t="shared" si="95"/>
        <v/>
      </c>
      <c r="AJ153" s="37" t="str">
        <f t="shared" si="95"/>
        <v/>
      </c>
      <c r="AK153" s="41" t="str">
        <f t="shared" si="95"/>
        <v/>
      </c>
      <c r="AL153" s="226" t="str">
        <f t="shared" si="95"/>
        <v/>
      </c>
      <c r="AM153" s="400"/>
    </row>
    <row r="154" spans="7:39" ht="20.149999999999999" customHeight="1" x14ac:dyDescent="0.35">
      <c r="G154" s="396"/>
      <c r="H154" s="23" t="str">
        <f t="shared" ref="H154:K154" si="96">IF(H115="","",H115)</f>
        <v/>
      </c>
      <c r="I154" s="24" t="str">
        <f t="shared" si="96"/>
        <v/>
      </c>
      <c r="J154" s="24" t="str">
        <f t="shared" si="96"/>
        <v/>
      </c>
      <c r="K154" s="37" t="str">
        <f t="shared" si="96"/>
        <v/>
      </c>
      <c r="L154" s="23" t="str">
        <f t="shared" ref="L154:AL154" si="97">IF(L115="","",IF(L115=0,0,(ROUND(L115,3-1-INT(LOG10(ABS(L115)))))))</f>
        <v/>
      </c>
      <c r="M154" s="24" t="str">
        <f t="shared" si="97"/>
        <v/>
      </c>
      <c r="N154" s="24" t="str">
        <f t="shared" si="97"/>
        <v/>
      </c>
      <c r="O154" s="24" t="str">
        <f t="shared" si="97"/>
        <v/>
      </c>
      <c r="P154" s="24" t="str">
        <f t="shared" si="97"/>
        <v/>
      </c>
      <c r="Q154" s="24" t="str">
        <f t="shared" si="97"/>
        <v/>
      </c>
      <c r="R154" s="24" t="str">
        <f t="shared" si="97"/>
        <v/>
      </c>
      <c r="S154" s="24" t="str">
        <f t="shared" si="97"/>
        <v/>
      </c>
      <c r="T154" s="24" t="str">
        <f t="shared" si="97"/>
        <v/>
      </c>
      <c r="U154" s="24" t="str">
        <f t="shared" si="97"/>
        <v/>
      </c>
      <c r="V154" s="24" t="str">
        <f t="shared" si="97"/>
        <v/>
      </c>
      <c r="W154" s="24" t="str">
        <f t="shared" si="97"/>
        <v/>
      </c>
      <c r="X154" s="24" t="str">
        <f t="shared" si="97"/>
        <v/>
      </c>
      <c r="Y154" s="24" t="str">
        <f t="shared" si="97"/>
        <v/>
      </c>
      <c r="Z154" s="24" t="str">
        <f t="shared" si="97"/>
        <v/>
      </c>
      <c r="AA154" s="24" t="str">
        <f t="shared" si="97"/>
        <v/>
      </c>
      <c r="AB154" s="24" t="str">
        <f t="shared" si="97"/>
        <v/>
      </c>
      <c r="AC154" s="24" t="str">
        <f t="shared" si="97"/>
        <v/>
      </c>
      <c r="AD154" s="24" t="str">
        <f t="shared" si="97"/>
        <v/>
      </c>
      <c r="AE154" s="24" t="str">
        <f t="shared" si="97"/>
        <v/>
      </c>
      <c r="AF154" s="24" t="str">
        <f t="shared" si="97"/>
        <v/>
      </c>
      <c r="AG154" s="24" t="str">
        <f t="shared" si="97"/>
        <v/>
      </c>
      <c r="AH154" s="24" t="str">
        <f t="shared" si="97"/>
        <v/>
      </c>
      <c r="AI154" s="24" t="str">
        <f t="shared" si="97"/>
        <v/>
      </c>
      <c r="AJ154" s="37" t="str">
        <f t="shared" si="97"/>
        <v/>
      </c>
      <c r="AK154" s="41" t="str">
        <f t="shared" si="97"/>
        <v/>
      </c>
      <c r="AL154" s="226" t="str">
        <f t="shared" si="97"/>
        <v/>
      </c>
      <c r="AM154" s="400"/>
    </row>
    <row r="155" spans="7:39" ht="20.149999999999999" customHeight="1" x14ac:dyDescent="0.35">
      <c r="G155" s="396"/>
      <c r="H155" s="23" t="str">
        <f t="shared" ref="H155:K155" si="98">IF(H116="","",H116)</f>
        <v/>
      </c>
      <c r="I155" s="24" t="str">
        <f t="shared" si="98"/>
        <v/>
      </c>
      <c r="J155" s="24" t="str">
        <f t="shared" si="98"/>
        <v/>
      </c>
      <c r="K155" s="37" t="str">
        <f t="shared" si="98"/>
        <v/>
      </c>
      <c r="L155" s="23" t="str">
        <f t="shared" ref="L155:AL155" si="99">IF(L116="","",IF(L116=0,0,(ROUND(L116,3-1-INT(LOG10(ABS(L116)))))))</f>
        <v/>
      </c>
      <c r="M155" s="24" t="str">
        <f t="shared" si="99"/>
        <v/>
      </c>
      <c r="N155" s="24" t="str">
        <f t="shared" si="99"/>
        <v/>
      </c>
      <c r="O155" s="24" t="str">
        <f t="shared" si="99"/>
        <v/>
      </c>
      <c r="P155" s="24" t="str">
        <f t="shared" si="99"/>
        <v/>
      </c>
      <c r="Q155" s="24" t="str">
        <f t="shared" si="99"/>
        <v/>
      </c>
      <c r="R155" s="24" t="str">
        <f t="shared" si="99"/>
        <v/>
      </c>
      <c r="S155" s="24" t="str">
        <f t="shared" si="99"/>
        <v/>
      </c>
      <c r="T155" s="24" t="str">
        <f t="shared" si="99"/>
        <v/>
      </c>
      <c r="U155" s="24" t="str">
        <f t="shared" si="99"/>
        <v/>
      </c>
      <c r="V155" s="24" t="str">
        <f t="shared" si="99"/>
        <v/>
      </c>
      <c r="W155" s="24" t="str">
        <f t="shared" si="99"/>
        <v/>
      </c>
      <c r="X155" s="24" t="str">
        <f t="shared" si="99"/>
        <v/>
      </c>
      <c r="Y155" s="24" t="str">
        <f t="shared" si="99"/>
        <v/>
      </c>
      <c r="Z155" s="24" t="str">
        <f t="shared" si="99"/>
        <v/>
      </c>
      <c r="AA155" s="24" t="str">
        <f t="shared" si="99"/>
        <v/>
      </c>
      <c r="AB155" s="24" t="str">
        <f t="shared" si="99"/>
        <v/>
      </c>
      <c r="AC155" s="24" t="str">
        <f t="shared" si="99"/>
        <v/>
      </c>
      <c r="AD155" s="24" t="str">
        <f t="shared" si="99"/>
        <v/>
      </c>
      <c r="AE155" s="24" t="str">
        <f t="shared" si="99"/>
        <v/>
      </c>
      <c r="AF155" s="24" t="str">
        <f t="shared" si="99"/>
        <v/>
      </c>
      <c r="AG155" s="24" t="str">
        <f t="shared" si="99"/>
        <v/>
      </c>
      <c r="AH155" s="24" t="str">
        <f t="shared" si="99"/>
        <v/>
      </c>
      <c r="AI155" s="24" t="str">
        <f t="shared" si="99"/>
        <v/>
      </c>
      <c r="AJ155" s="37" t="str">
        <f t="shared" si="99"/>
        <v/>
      </c>
      <c r="AK155" s="41" t="str">
        <f t="shared" si="99"/>
        <v/>
      </c>
      <c r="AL155" s="226" t="str">
        <f t="shared" si="99"/>
        <v/>
      </c>
      <c r="AM155" s="400"/>
    </row>
    <row r="156" spans="7:39" ht="36.75" customHeight="1" x14ac:dyDescent="0.35">
      <c r="G156" s="396"/>
      <c r="H156" s="23" t="str">
        <f t="shared" ref="H156:K156" si="100">IF(H117="","",H117)</f>
        <v/>
      </c>
      <c r="I156" s="24" t="str">
        <f t="shared" si="100"/>
        <v/>
      </c>
      <c r="J156" s="24" t="str">
        <f t="shared" si="100"/>
        <v/>
      </c>
      <c r="K156" s="37" t="str">
        <f t="shared" si="100"/>
        <v/>
      </c>
      <c r="L156" s="23" t="str">
        <f t="shared" ref="L156:AL156" si="101">IF(L117="","",IF(L117=0,0,(ROUND(L117,3-1-INT(LOG10(ABS(L117)))))))</f>
        <v/>
      </c>
      <c r="M156" s="24" t="str">
        <f t="shared" si="101"/>
        <v/>
      </c>
      <c r="N156" s="24" t="str">
        <f t="shared" si="101"/>
        <v/>
      </c>
      <c r="O156" s="24" t="str">
        <f t="shared" si="101"/>
        <v/>
      </c>
      <c r="P156" s="24" t="str">
        <f t="shared" si="101"/>
        <v/>
      </c>
      <c r="Q156" s="24" t="str">
        <f t="shared" si="101"/>
        <v/>
      </c>
      <c r="R156" s="24" t="str">
        <f t="shared" si="101"/>
        <v/>
      </c>
      <c r="S156" s="24" t="str">
        <f t="shared" si="101"/>
        <v/>
      </c>
      <c r="T156" s="24" t="str">
        <f t="shared" si="101"/>
        <v/>
      </c>
      <c r="U156" s="24" t="str">
        <f t="shared" si="101"/>
        <v/>
      </c>
      <c r="V156" s="24" t="str">
        <f t="shared" si="101"/>
        <v/>
      </c>
      <c r="W156" s="24" t="str">
        <f t="shared" si="101"/>
        <v/>
      </c>
      <c r="X156" s="24" t="str">
        <f t="shared" si="101"/>
        <v/>
      </c>
      <c r="Y156" s="24" t="str">
        <f t="shared" si="101"/>
        <v/>
      </c>
      <c r="Z156" s="24" t="str">
        <f t="shared" si="101"/>
        <v/>
      </c>
      <c r="AA156" s="24" t="str">
        <f t="shared" si="101"/>
        <v/>
      </c>
      <c r="AB156" s="24" t="str">
        <f t="shared" si="101"/>
        <v/>
      </c>
      <c r="AC156" s="24" t="str">
        <f t="shared" si="101"/>
        <v/>
      </c>
      <c r="AD156" s="24" t="str">
        <f t="shared" si="101"/>
        <v/>
      </c>
      <c r="AE156" s="24" t="str">
        <f t="shared" si="101"/>
        <v/>
      </c>
      <c r="AF156" s="24" t="str">
        <f t="shared" si="101"/>
        <v/>
      </c>
      <c r="AG156" s="24" t="str">
        <f t="shared" si="101"/>
        <v/>
      </c>
      <c r="AH156" s="24" t="str">
        <f t="shared" si="101"/>
        <v/>
      </c>
      <c r="AI156" s="24" t="str">
        <f t="shared" si="101"/>
        <v/>
      </c>
      <c r="AJ156" s="37" t="str">
        <f t="shared" si="101"/>
        <v/>
      </c>
      <c r="AK156" s="41" t="str">
        <f t="shared" si="101"/>
        <v/>
      </c>
      <c r="AL156" s="226" t="str">
        <f t="shared" si="101"/>
        <v/>
      </c>
      <c r="AM156" s="400"/>
    </row>
    <row r="157" spans="7:39" ht="24" customHeight="1" x14ac:dyDescent="0.35">
      <c r="G157" s="396"/>
      <c r="H157" s="23" t="str">
        <f t="shared" ref="H157:K157" si="102">IF(H118="","",H118)</f>
        <v/>
      </c>
      <c r="I157" s="24" t="str">
        <f t="shared" si="102"/>
        <v/>
      </c>
      <c r="J157" s="24" t="str">
        <f t="shared" si="102"/>
        <v/>
      </c>
      <c r="K157" s="37" t="str">
        <f t="shared" si="102"/>
        <v/>
      </c>
      <c r="L157" s="23" t="str">
        <f t="shared" ref="L157:AL157" si="103">IF(L118="","",IF(L118=0,0,(ROUND(L118,3-1-INT(LOG10(ABS(L118)))))))</f>
        <v/>
      </c>
      <c r="M157" s="24" t="str">
        <f t="shared" si="103"/>
        <v/>
      </c>
      <c r="N157" s="24" t="str">
        <f t="shared" si="103"/>
        <v/>
      </c>
      <c r="O157" s="24" t="str">
        <f t="shared" si="103"/>
        <v/>
      </c>
      <c r="P157" s="24" t="str">
        <f t="shared" si="103"/>
        <v/>
      </c>
      <c r="Q157" s="24" t="str">
        <f t="shared" si="103"/>
        <v/>
      </c>
      <c r="R157" s="24" t="str">
        <f t="shared" si="103"/>
        <v/>
      </c>
      <c r="S157" s="24" t="str">
        <f t="shared" si="103"/>
        <v/>
      </c>
      <c r="T157" s="24" t="str">
        <f t="shared" si="103"/>
        <v/>
      </c>
      <c r="U157" s="24" t="str">
        <f t="shared" si="103"/>
        <v/>
      </c>
      <c r="V157" s="24" t="str">
        <f t="shared" si="103"/>
        <v/>
      </c>
      <c r="W157" s="24" t="str">
        <f t="shared" si="103"/>
        <v/>
      </c>
      <c r="X157" s="24" t="str">
        <f t="shared" si="103"/>
        <v/>
      </c>
      <c r="Y157" s="24" t="str">
        <f t="shared" si="103"/>
        <v/>
      </c>
      <c r="Z157" s="24" t="str">
        <f t="shared" si="103"/>
        <v/>
      </c>
      <c r="AA157" s="24" t="str">
        <f t="shared" si="103"/>
        <v/>
      </c>
      <c r="AB157" s="24" t="str">
        <f t="shared" si="103"/>
        <v/>
      </c>
      <c r="AC157" s="24" t="str">
        <f t="shared" si="103"/>
        <v/>
      </c>
      <c r="AD157" s="24" t="str">
        <f t="shared" si="103"/>
        <v/>
      </c>
      <c r="AE157" s="24" t="str">
        <f t="shared" si="103"/>
        <v/>
      </c>
      <c r="AF157" s="24" t="str">
        <f t="shared" si="103"/>
        <v/>
      </c>
      <c r="AG157" s="24" t="str">
        <f t="shared" si="103"/>
        <v/>
      </c>
      <c r="AH157" s="24" t="str">
        <f t="shared" si="103"/>
        <v/>
      </c>
      <c r="AI157" s="24" t="str">
        <f t="shared" si="103"/>
        <v/>
      </c>
      <c r="AJ157" s="37" t="str">
        <f t="shared" si="103"/>
        <v/>
      </c>
      <c r="AK157" s="41" t="str">
        <f t="shared" si="103"/>
        <v/>
      </c>
      <c r="AL157" s="226" t="str">
        <f t="shared" si="103"/>
        <v/>
      </c>
      <c r="AM157" s="400"/>
    </row>
    <row r="158" spans="7:39" ht="20.149999999999999" customHeight="1" thickBot="1" x14ac:dyDescent="0.4">
      <c r="G158" s="396"/>
      <c r="H158" s="28" t="str">
        <f t="shared" ref="H158:K158" si="104">IF(H119="","",H119)</f>
        <v/>
      </c>
      <c r="I158" s="29" t="str">
        <f t="shared" si="104"/>
        <v/>
      </c>
      <c r="J158" s="29" t="str">
        <f t="shared" si="104"/>
        <v/>
      </c>
      <c r="K158" s="38" t="str">
        <f t="shared" si="104"/>
        <v/>
      </c>
      <c r="L158" s="28" t="str">
        <f t="shared" ref="L158:AL158" si="105">IF(L119="","",IF(L119=0,0,(ROUND(L119,3-1-INT(LOG10(ABS(L119)))))))</f>
        <v/>
      </c>
      <c r="M158" s="29" t="str">
        <f t="shared" si="105"/>
        <v/>
      </c>
      <c r="N158" s="29" t="str">
        <f t="shared" si="105"/>
        <v/>
      </c>
      <c r="O158" s="29" t="str">
        <f t="shared" si="105"/>
        <v/>
      </c>
      <c r="P158" s="29" t="str">
        <f t="shared" si="105"/>
        <v/>
      </c>
      <c r="Q158" s="29" t="str">
        <f t="shared" si="105"/>
        <v/>
      </c>
      <c r="R158" s="29" t="str">
        <f t="shared" si="105"/>
        <v/>
      </c>
      <c r="S158" s="29" t="str">
        <f t="shared" si="105"/>
        <v/>
      </c>
      <c r="T158" s="29" t="str">
        <f t="shared" si="105"/>
        <v/>
      </c>
      <c r="U158" s="29" t="str">
        <f t="shared" si="105"/>
        <v/>
      </c>
      <c r="V158" s="29" t="str">
        <f t="shared" si="105"/>
        <v/>
      </c>
      <c r="W158" s="29" t="str">
        <f t="shared" si="105"/>
        <v/>
      </c>
      <c r="X158" s="29" t="str">
        <f t="shared" si="105"/>
        <v/>
      </c>
      <c r="Y158" s="29" t="str">
        <f t="shared" si="105"/>
        <v/>
      </c>
      <c r="Z158" s="29" t="str">
        <f t="shared" si="105"/>
        <v/>
      </c>
      <c r="AA158" s="29" t="str">
        <f t="shared" si="105"/>
        <v/>
      </c>
      <c r="AB158" s="29" t="str">
        <f t="shared" si="105"/>
        <v/>
      </c>
      <c r="AC158" s="29" t="str">
        <f t="shared" si="105"/>
        <v/>
      </c>
      <c r="AD158" s="29" t="str">
        <f t="shared" si="105"/>
        <v/>
      </c>
      <c r="AE158" s="29" t="str">
        <f t="shared" si="105"/>
        <v/>
      </c>
      <c r="AF158" s="29" t="str">
        <f t="shared" si="105"/>
        <v/>
      </c>
      <c r="AG158" s="29" t="str">
        <f t="shared" si="105"/>
        <v/>
      </c>
      <c r="AH158" s="29" t="str">
        <f t="shared" si="105"/>
        <v/>
      </c>
      <c r="AI158" s="29" t="str">
        <f t="shared" si="105"/>
        <v/>
      </c>
      <c r="AJ158" s="38" t="str">
        <f t="shared" si="105"/>
        <v/>
      </c>
      <c r="AK158" s="42" t="str">
        <f t="shared" si="105"/>
        <v/>
      </c>
      <c r="AL158" s="227" t="str">
        <f t="shared" si="105"/>
        <v/>
      </c>
      <c r="AM158" s="400"/>
    </row>
    <row r="159" spans="7:39" ht="20.149999999999999" customHeight="1" thickBot="1" x14ac:dyDescent="0.4">
      <c r="G159" s="396"/>
      <c r="H159" s="13"/>
      <c r="I159" s="14"/>
      <c r="J159" s="12" t="s">
        <v>142</v>
      </c>
      <c r="K159" s="50"/>
      <c r="L159" s="219" t="str">
        <f t="shared" ref="L159:AL159" si="106">IF(COUNT(L129:L158)&lt;1,"", AVERAGE(L129:L158))</f>
        <v/>
      </c>
      <c r="M159" s="220" t="str">
        <f t="shared" si="106"/>
        <v/>
      </c>
      <c r="N159" s="220" t="str">
        <f t="shared" si="106"/>
        <v/>
      </c>
      <c r="O159" s="220" t="str">
        <f t="shared" si="106"/>
        <v/>
      </c>
      <c r="P159" s="244" t="str">
        <f t="shared" si="106"/>
        <v/>
      </c>
      <c r="Q159" s="220" t="str">
        <f t="shared" si="106"/>
        <v/>
      </c>
      <c r="R159" s="220" t="str">
        <f t="shared" si="106"/>
        <v/>
      </c>
      <c r="S159" s="220" t="str">
        <f t="shared" si="106"/>
        <v/>
      </c>
      <c r="T159" s="220" t="str">
        <f t="shared" si="106"/>
        <v/>
      </c>
      <c r="U159" s="220" t="str">
        <f t="shared" si="106"/>
        <v/>
      </c>
      <c r="V159" s="220" t="str">
        <f t="shared" si="106"/>
        <v/>
      </c>
      <c r="W159" s="220" t="str">
        <f t="shared" si="106"/>
        <v/>
      </c>
      <c r="X159" s="220" t="str">
        <f t="shared" si="106"/>
        <v/>
      </c>
      <c r="Y159" s="220" t="str">
        <f t="shared" si="106"/>
        <v/>
      </c>
      <c r="Z159" s="220" t="str">
        <f t="shared" si="106"/>
        <v/>
      </c>
      <c r="AA159" s="220" t="str">
        <f t="shared" si="106"/>
        <v/>
      </c>
      <c r="AB159" s="220" t="str">
        <f t="shared" si="106"/>
        <v/>
      </c>
      <c r="AC159" s="220" t="str">
        <f t="shared" si="106"/>
        <v/>
      </c>
      <c r="AD159" s="220" t="str">
        <f t="shared" si="106"/>
        <v/>
      </c>
      <c r="AE159" s="220" t="str">
        <f t="shared" si="106"/>
        <v/>
      </c>
      <c r="AF159" s="220" t="str">
        <f t="shared" si="106"/>
        <v/>
      </c>
      <c r="AG159" s="220" t="str">
        <f t="shared" si="106"/>
        <v/>
      </c>
      <c r="AH159" s="220" t="str">
        <f t="shared" si="106"/>
        <v/>
      </c>
      <c r="AI159" s="220" t="str">
        <f t="shared" si="106"/>
        <v/>
      </c>
      <c r="AJ159" s="231" t="str">
        <f t="shared" si="106"/>
        <v/>
      </c>
      <c r="AK159" s="231" t="str">
        <f t="shared" si="106"/>
        <v/>
      </c>
      <c r="AL159" s="228" t="str">
        <f t="shared" si="106"/>
        <v/>
      </c>
      <c r="AM159" s="400"/>
    </row>
    <row r="160" spans="7:39" ht="20.149999999999999" customHeight="1" thickBot="1" x14ac:dyDescent="0.4">
      <c r="G160" s="397"/>
      <c r="H160" s="413"/>
      <c r="I160" s="413"/>
      <c r="J160" s="413"/>
      <c r="K160" s="413"/>
      <c r="L160" s="414"/>
      <c r="M160" s="414"/>
      <c r="N160" s="414"/>
      <c r="O160" s="414"/>
      <c r="P160" s="414"/>
      <c r="Q160" s="414"/>
      <c r="R160" s="414"/>
      <c r="S160" s="414"/>
      <c r="T160" s="398"/>
      <c r="U160" s="398"/>
      <c r="V160" s="398"/>
      <c r="W160" s="398"/>
      <c r="X160" s="398"/>
      <c r="Y160" s="398"/>
      <c r="Z160" s="398"/>
      <c r="AA160" s="398"/>
      <c r="AB160" s="398"/>
      <c r="AC160" s="398"/>
      <c r="AD160" s="398"/>
      <c r="AE160" s="398"/>
      <c r="AF160" s="398"/>
      <c r="AG160" s="398"/>
      <c r="AH160" s="398"/>
      <c r="AI160" s="398"/>
      <c r="AJ160" s="398"/>
      <c r="AK160" s="398"/>
      <c r="AL160" s="398"/>
      <c r="AM160" s="399"/>
    </row>
    <row r="161" spans="7:39" ht="20.149999999999999" customHeight="1" x14ac:dyDescent="0.35"/>
    <row r="162" spans="7:39" ht="20.149999999999999" customHeight="1" x14ac:dyDescent="0.35"/>
    <row r="163" spans="7:39" ht="20.149999999999999" customHeight="1" thickBot="1" x14ac:dyDescent="0.4">
      <c r="H163" s="19" t="s">
        <v>93</v>
      </c>
    </row>
    <row r="164" spans="7:39" ht="20.149999999999999" customHeight="1" thickBot="1" x14ac:dyDescent="0.4">
      <c r="G164" s="395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  <c r="AA164" s="393"/>
      <c r="AB164" s="393"/>
      <c r="AC164" s="393"/>
      <c r="AD164" s="393"/>
      <c r="AE164" s="393"/>
      <c r="AF164" s="393"/>
      <c r="AG164" s="393"/>
      <c r="AH164" s="393"/>
      <c r="AI164" s="393"/>
      <c r="AJ164" s="393"/>
      <c r="AK164" s="393"/>
      <c r="AL164" s="393"/>
      <c r="AM164" s="394"/>
    </row>
    <row r="165" spans="7:39" ht="19.5" customHeight="1" x14ac:dyDescent="0.35">
      <c r="G165" s="396"/>
      <c r="H165" s="77"/>
      <c r="I165" s="78"/>
      <c r="J165" s="75"/>
      <c r="K165" s="467" t="s">
        <v>9</v>
      </c>
      <c r="L165" s="539" t="s">
        <v>232</v>
      </c>
      <c r="M165" s="540"/>
      <c r="N165" s="540"/>
      <c r="O165" s="540"/>
      <c r="P165" s="540"/>
      <c r="Q165" s="540"/>
      <c r="R165" s="540"/>
      <c r="S165" s="540"/>
      <c r="T165" s="540"/>
      <c r="U165" s="540"/>
      <c r="V165" s="540"/>
      <c r="W165" s="540"/>
      <c r="X165" s="540"/>
      <c r="Y165" s="540"/>
      <c r="Z165" s="540"/>
      <c r="AA165" s="540"/>
      <c r="AB165" s="540"/>
      <c r="AC165" s="540"/>
      <c r="AD165" s="540"/>
      <c r="AE165" s="540"/>
      <c r="AF165" s="540"/>
      <c r="AG165" s="540"/>
      <c r="AH165" s="540"/>
      <c r="AI165" s="540"/>
      <c r="AJ165" s="540"/>
      <c r="AK165" s="547" t="s">
        <v>229</v>
      </c>
      <c r="AL165" s="550" t="s">
        <v>230</v>
      </c>
      <c r="AM165" s="400"/>
    </row>
    <row r="166" spans="7:39" ht="40.5" customHeight="1" x14ac:dyDescent="0.35">
      <c r="G166" s="396"/>
      <c r="H166" s="109"/>
      <c r="I166" s="142"/>
      <c r="J166" s="110"/>
      <c r="K166" s="468"/>
      <c r="L166" s="246" t="s">
        <v>177</v>
      </c>
      <c r="M166" s="247" t="s">
        <v>178</v>
      </c>
      <c r="N166" s="247" t="s">
        <v>179</v>
      </c>
      <c r="O166" s="248" t="s">
        <v>180</v>
      </c>
      <c r="P166" s="247" t="s">
        <v>181</v>
      </c>
      <c r="Q166" s="248" t="s">
        <v>182</v>
      </c>
      <c r="R166" s="105" t="s">
        <v>183</v>
      </c>
      <c r="S166" s="105" t="s">
        <v>184</v>
      </c>
      <c r="T166" s="105" t="s">
        <v>185</v>
      </c>
      <c r="U166" s="249" t="s">
        <v>186</v>
      </c>
      <c r="V166" s="105" t="s">
        <v>187</v>
      </c>
      <c r="W166" s="105" t="s">
        <v>188</v>
      </c>
      <c r="X166" s="105" t="s">
        <v>189</v>
      </c>
      <c r="Y166" s="250" t="s">
        <v>190</v>
      </c>
      <c r="Z166" s="249" t="s">
        <v>191</v>
      </c>
      <c r="AA166" s="105" t="s">
        <v>192</v>
      </c>
      <c r="AB166" s="105" t="s">
        <v>193</v>
      </c>
      <c r="AC166" s="105" t="s">
        <v>194</v>
      </c>
      <c r="AD166" s="249" t="s">
        <v>195</v>
      </c>
      <c r="AE166" s="105" t="s">
        <v>196</v>
      </c>
      <c r="AF166" s="105" t="s">
        <v>197</v>
      </c>
      <c r="AG166" s="105" t="s">
        <v>198</v>
      </c>
      <c r="AH166" s="105" t="s">
        <v>199</v>
      </c>
      <c r="AI166" s="249" t="s">
        <v>200</v>
      </c>
      <c r="AJ166" s="251" t="s">
        <v>201</v>
      </c>
      <c r="AK166" s="548"/>
      <c r="AL166" s="551"/>
      <c r="AM166" s="400"/>
    </row>
    <row r="167" spans="7:39" ht="20.149999999999999" customHeight="1" thickBot="1" x14ac:dyDescent="0.4">
      <c r="G167" s="396"/>
      <c r="H167" s="109"/>
      <c r="I167" s="142"/>
      <c r="J167" s="110"/>
      <c r="K167" s="469"/>
      <c r="L167" s="252" t="s">
        <v>202</v>
      </c>
      <c r="M167" s="253" t="s">
        <v>203</v>
      </c>
      <c r="N167" s="253" t="s">
        <v>204</v>
      </c>
      <c r="O167" s="254" t="s">
        <v>205</v>
      </c>
      <c r="P167" s="253" t="s">
        <v>206</v>
      </c>
      <c r="Q167" s="254" t="s">
        <v>207</v>
      </c>
      <c r="R167" s="107" t="s">
        <v>208</v>
      </c>
      <c r="S167" s="107" t="s">
        <v>209</v>
      </c>
      <c r="T167" s="107" t="s">
        <v>210</v>
      </c>
      <c r="U167" s="255" t="s">
        <v>211</v>
      </c>
      <c r="V167" s="107" t="s">
        <v>212</v>
      </c>
      <c r="W167" s="107" t="s">
        <v>213</v>
      </c>
      <c r="X167" s="107" t="s">
        <v>214</v>
      </c>
      <c r="Y167" s="256" t="s">
        <v>215</v>
      </c>
      <c r="Z167" s="255" t="s">
        <v>216</v>
      </c>
      <c r="AA167" s="107" t="s">
        <v>217</v>
      </c>
      <c r="AB167" s="107" t="s">
        <v>218</v>
      </c>
      <c r="AC167" s="107" t="s">
        <v>219</v>
      </c>
      <c r="AD167" s="255" t="s">
        <v>220</v>
      </c>
      <c r="AE167" s="107" t="s">
        <v>221</v>
      </c>
      <c r="AF167" s="107" t="s">
        <v>222</v>
      </c>
      <c r="AG167" s="107" t="s">
        <v>223</v>
      </c>
      <c r="AH167" s="107" t="s">
        <v>224</v>
      </c>
      <c r="AI167" s="255" t="s">
        <v>225</v>
      </c>
      <c r="AJ167" s="257" t="s">
        <v>226</v>
      </c>
      <c r="AK167" s="549"/>
      <c r="AL167" s="552"/>
      <c r="AM167" s="400"/>
    </row>
    <row r="168" spans="7:39" ht="20.149999999999999" customHeight="1" x14ac:dyDescent="0.35">
      <c r="G168" s="396"/>
      <c r="H168" s="143"/>
      <c r="I168" s="5"/>
      <c r="J168" s="144"/>
      <c r="K168" s="81" t="s">
        <v>13</v>
      </c>
      <c r="L168" s="20" t="str">
        <f>IF(COUNTIF($I$129:$I$158,"Area i")&lt;1,"",AVERAGEIF($I$129:$I$158,"Area i",L$129:L$158))</f>
        <v/>
      </c>
      <c r="M168" s="21" t="str">
        <f t="shared" ref="M168:AL168" si="107">IF(COUNTIF($I$129:$I$158,"Area i")&lt;1,"",AVERAGEIF($I$129:$I$158,"Area i",M$129:M$158))</f>
        <v/>
      </c>
      <c r="N168" s="21" t="str">
        <f t="shared" si="107"/>
        <v/>
      </c>
      <c r="O168" s="21" t="str">
        <f t="shared" si="107"/>
        <v/>
      </c>
      <c r="P168" s="21" t="str">
        <f t="shared" si="107"/>
        <v/>
      </c>
      <c r="Q168" s="21" t="str">
        <f t="shared" si="107"/>
        <v/>
      </c>
      <c r="R168" s="21" t="str">
        <f t="shared" si="107"/>
        <v/>
      </c>
      <c r="S168" s="225" t="str">
        <f t="shared" si="107"/>
        <v/>
      </c>
      <c r="T168" s="20" t="str">
        <f t="shared" si="107"/>
        <v/>
      </c>
      <c r="U168" s="21" t="str">
        <f t="shared" si="107"/>
        <v/>
      </c>
      <c r="V168" s="21" t="str">
        <f t="shared" si="107"/>
        <v/>
      </c>
      <c r="W168" s="21" t="str">
        <f t="shared" si="107"/>
        <v/>
      </c>
      <c r="X168" s="21" t="str">
        <f t="shared" si="107"/>
        <v/>
      </c>
      <c r="Y168" s="21" t="str">
        <f t="shared" si="107"/>
        <v/>
      </c>
      <c r="Z168" s="21" t="str">
        <f t="shared" si="107"/>
        <v/>
      </c>
      <c r="AA168" s="21" t="str">
        <f t="shared" si="107"/>
        <v/>
      </c>
      <c r="AB168" s="21" t="str">
        <f t="shared" si="107"/>
        <v/>
      </c>
      <c r="AC168" s="21" t="str">
        <f t="shared" si="107"/>
        <v/>
      </c>
      <c r="AD168" s="21" t="str">
        <f t="shared" si="107"/>
        <v/>
      </c>
      <c r="AE168" s="21" t="str">
        <f t="shared" si="107"/>
        <v/>
      </c>
      <c r="AF168" s="21" t="str">
        <f t="shared" si="107"/>
        <v/>
      </c>
      <c r="AG168" s="21" t="str">
        <f t="shared" si="107"/>
        <v/>
      </c>
      <c r="AH168" s="21" t="str">
        <f t="shared" si="107"/>
        <v/>
      </c>
      <c r="AI168" s="21" t="str">
        <f t="shared" si="107"/>
        <v/>
      </c>
      <c r="AJ168" s="36" t="str">
        <f t="shared" si="107"/>
        <v/>
      </c>
      <c r="AK168" s="39" t="str">
        <f t="shared" si="107"/>
        <v/>
      </c>
      <c r="AL168" s="225" t="str">
        <f t="shared" si="107"/>
        <v/>
      </c>
      <c r="AM168" s="400"/>
    </row>
    <row r="169" spans="7:39" ht="20.149999999999999" customHeight="1" x14ac:dyDescent="0.35">
      <c r="G169" s="396"/>
      <c r="H169" s="143"/>
      <c r="I169" s="5"/>
      <c r="J169" s="144"/>
      <c r="K169" s="83" t="s">
        <v>14</v>
      </c>
      <c r="L169" s="23" t="str">
        <f>IF(COUNTIF($I$129:$I$158,"Area ii")&lt;1,"",AVERAGEIF($I$129:$I$158,"Area ii",L$129:L$158))</f>
        <v/>
      </c>
      <c r="M169" s="24" t="str">
        <f t="shared" ref="M169:AL169" si="108">IF(COUNTIF($I$129:$I$158,"Area ii")&lt;1,"",AVERAGEIF($I$129:$I$158,"Area ii",M$129:M$158))</f>
        <v/>
      </c>
      <c r="N169" s="24" t="str">
        <f t="shared" si="108"/>
        <v/>
      </c>
      <c r="O169" s="24" t="str">
        <f t="shared" si="108"/>
        <v/>
      </c>
      <c r="P169" s="24" t="str">
        <f t="shared" si="108"/>
        <v/>
      </c>
      <c r="Q169" s="24" t="str">
        <f t="shared" si="108"/>
        <v/>
      </c>
      <c r="R169" s="24" t="str">
        <f t="shared" si="108"/>
        <v/>
      </c>
      <c r="S169" s="226" t="str">
        <f t="shared" si="108"/>
        <v/>
      </c>
      <c r="T169" s="23" t="str">
        <f t="shared" si="108"/>
        <v/>
      </c>
      <c r="U169" s="24" t="str">
        <f t="shared" si="108"/>
        <v/>
      </c>
      <c r="V169" s="24" t="str">
        <f t="shared" si="108"/>
        <v/>
      </c>
      <c r="W169" s="24" t="str">
        <f t="shared" si="108"/>
        <v/>
      </c>
      <c r="X169" s="24" t="str">
        <f t="shared" si="108"/>
        <v/>
      </c>
      <c r="Y169" s="24" t="str">
        <f t="shared" si="108"/>
        <v/>
      </c>
      <c r="Z169" s="24" t="str">
        <f t="shared" si="108"/>
        <v/>
      </c>
      <c r="AA169" s="24" t="str">
        <f t="shared" si="108"/>
        <v/>
      </c>
      <c r="AB169" s="24" t="str">
        <f t="shared" si="108"/>
        <v/>
      </c>
      <c r="AC169" s="24" t="str">
        <f t="shared" si="108"/>
        <v/>
      </c>
      <c r="AD169" s="24" t="str">
        <f t="shared" si="108"/>
        <v/>
      </c>
      <c r="AE169" s="24" t="str">
        <f t="shared" si="108"/>
        <v/>
      </c>
      <c r="AF169" s="24" t="str">
        <f t="shared" si="108"/>
        <v/>
      </c>
      <c r="AG169" s="24" t="str">
        <f t="shared" si="108"/>
        <v/>
      </c>
      <c r="AH169" s="24" t="str">
        <f t="shared" si="108"/>
        <v/>
      </c>
      <c r="AI169" s="24" t="str">
        <f t="shared" si="108"/>
        <v/>
      </c>
      <c r="AJ169" s="37" t="str">
        <f t="shared" si="108"/>
        <v/>
      </c>
      <c r="AK169" s="41" t="str">
        <f t="shared" si="108"/>
        <v/>
      </c>
      <c r="AL169" s="226" t="str">
        <f t="shared" si="108"/>
        <v/>
      </c>
      <c r="AM169" s="400"/>
    </row>
    <row r="170" spans="7:39" ht="20.149999999999999" customHeight="1" x14ac:dyDescent="0.35">
      <c r="G170" s="396"/>
      <c r="H170" s="143"/>
      <c r="I170" s="5"/>
      <c r="J170" s="144"/>
      <c r="K170" s="83" t="s">
        <v>15</v>
      </c>
      <c r="L170" s="23" t="str">
        <f>IF(COUNTIF($I$129:$I$158,"Area iii")&lt;1,"",AVERAGEIF($I$129:$I$158,"Area iii",L$129:L$158))</f>
        <v/>
      </c>
      <c r="M170" s="24" t="str">
        <f t="shared" ref="M170:AL170" si="109">IF(COUNTIF($I$129:$I$158,"Area iii")&lt;1,"",AVERAGEIF($I$129:$I$158,"Area iii",M$129:M$158))</f>
        <v/>
      </c>
      <c r="N170" s="24" t="str">
        <f t="shared" si="109"/>
        <v/>
      </c>
      <c r="O170" s="24" t="str">
        <f t="shared" si="109"/>
        <v/>
      </c>
      <c r="P170" s="24" t="str">
        <f t="shared" si="109"/>
        <v/>
      </c>
      <c r="Q170" s="24" t="str">
        <f t="shared" si="109"/>
        <v/>
      </c>
      <c r="R170" s="24" t="str">
        <f t="shared" si="109"/>
        <v/>
      </c>
      <c r="S170" s="226" t="str">
        <f t="shared" si="109"/>
        <v/>
      </c>
      <c r="T170" s="23" t="str">
        <f t="shared" si="109"/>
        <v/>
      </c>
      <c r="U170" s="24" t="str">
        <f t="shared" si="109"/>
        <v/>
      </c>
      <c r="V170" s="24" t="str">
        <f t="shared" si="109"/>
        <v/>
      </c>
      <c r="W170" s="24" t="str">
        <f t="shared" si="109"/>
        <v/>
      </c>
      <c r="X170" s="24" t="str">
        <f t="shared" si="109"/>
        <v/>
      </c>
      <c r="Y170" s="24" t="str">
        <f t="shared" si="109"/>
        <v/>
      </c>
      <c r="Z170" s="24" t="str">
        <f t="shared" si="109"/>
        <v/>
      </c>
      <c r="AA170" s="24" t="str">
        <f t="shared" si="109"/>
        <v/>
      </c>
      <c r="AB170" s="24" t="str">
        <f t="shared" si="109"/>
        <v/>
      </c>
      <c r="AC170" s="24" t="str">
        <f t="shared" si="109"/>
        <v/>
      </c>
      <c r="AD170" s="24" t="str">
        <f t="shared" si="109"/>
        <v/>
      </c>
      <c r="AE170" s="24" t="str">
        <f t="shared" si="109"/>
        <v/>
      </c>
      <c r="AF170" s="24" t="str">
        <f t="shared" si="109"/>
        <v/>
      </c>
      <c r="AG170" s="24" t="str">
        <f t="shared" si="109"/>
        <v/>
      </c>
      <c r="AH170" s="24" t="str">
        <f t="shared" si="109"/>
        <v/>
      </c>
      <c r="AI170" s="24" t="str">
        <f t="shared" si="109"/>
        <v/>
      </c>
      <c r="AJ170" s="37" t="str">
        <f t="shared" si="109"/>
        <v/>
      </c>
      <c r="AK170" s="41" t="str">
        <f t="shared" si="109"/>
        <v/>
      </c>
      <c r="AL170" s="226" t="str">
        <f t="shared" si="109"/>
        <v/>
      </c>
      <c r="AM170" s="400"/>
    </row>
    <row r="171" spans="7:39" ht="20.149999999999999" customHeight="1" x14ac:dyDescent="0.35">
      <c r="G171" s="396"/>
      <c r="H171" s="143"/>
      <c r="I171" s="5"/>
      <c r="J171" s="144"/>
      <c r="K171" s="83" t="s">
        <v>16</v>
      </c>
      <c r="L171" s="23" t="str">
        <f>IF(COUNTIF($I$129:$I$158,"Area iv")&lt;1,"",AVERAGEIF($I$129:$I$158,"Area iv",L$129:L$158))</f>
        <v/>
      </c>
      <c r="M171" s="24" t="str">
        <f t="shared" ref="M171:AL171" si="110">IF(COUNTIF($I$129:$I$158,"Area iv")&lt;1,"",AVERAGEIF($I$129:$I$158,"Area iv",M$129:M$158))</f>
        <v/>
      </c>
      <c r="N171" s="24" t="str">
        <f t="shared" si="110"/>
        <v/>
      </c>
      <c r="O171" s="24" t="str">
        <f t="shared" si="110"/>
        <v/>
      </c>
      <c r="P171" s="24" t="str">
        <f t="shared" si="110"/>
        <v/>
      </c>
      <c r="Q171" s="24" t="str">
        <f t="shared" si="110"/>
        <v/>
      </c>
      <c r="R171" s="24" t="str">
        <f t="shared" si="110"/>
        <v/>
      </c>
      <c r="S171" s="226" t="str">
        <f t="shared" si="110"/>
        <v/>
      </c>
      <c r="T171" s="23" t="str">
        <f t="shared" si="110"/>
        <v/>
      </c>
      <c r="U171" s="24" t="str">
        <f t="shared" si="110"/>
        <v/>
      </c>
      <c r="V171" s="24" t="str">
        <f t="shared" si="110"/>
        <v/>
      </c>
      <c r="W171" s="24" t="str">
        <f t="shared" si="110"/>
        <v/>
      </c>
      <c r="X171" s="24" t="str">
        <f t="shared" si="110"/>
        <v/>
      </c>
      <c r="Y171" s="24" t="str">
        <f t="shared" si="110"/>
        <v/>
      </c>
      <c r="Z171" s="24" t="str">
        <f t="shared" si="110"/>
        <v/>
      </c>
      <c r="AA171" s="24" t="str">
        <f t="shared" si="110"/>
        <v/>
      </c>
      <c r="AB171" s="24" t="str">
        <f t="shared" si="110"/>
        <v/>
      </c>
      <c r="AC171" s="24" t="str">
        <f t="shared" si="110"/>
        <v/>
      </c>
      <c r="AD171" s="24" t="str">
        <f t="shared" si="110"/>
        <v/>
      </c>
      <c r="AE171" s="24" t="str">
        <f t="shared" si="110"/>
        <v/>
      </c>
      <c r="AF171" s="24" t="str">
        <f t="shared" si="110"/>
        <v/>
      </c>
      <c r="AG171" s="24" t="str">
        <f t="shared" si="110"/>
        <v/>
      </c>
      <c r="AH171" s="24" t="str">
        <f t="shared" si="110"/>
        <v/>
      </c>
      <c r="AI171" s="24" t="str">
        <f t="shared" si="110"/>
        <v/>
      </c>
      <c r="AJ171" s="37" t="str">
        <f t="shared" si="110"/>
        <v/>
      </c>
      <c r="AK171" s="41" t="str">
        <f t="shared" si="110"/>
        <v/>
      </c>
      <c r="AL171" s="226" t="str">
        <f t="shared" si="110"/>
        <v/>
      </c>
      <c r="AM171" s="400"/>
    </row>
    <row r="172" spans="7:39" ht="20.149999999999999" customHeight="1" x14ac:dyDescent="0.35">
      <c r="G172" s="396"/>
      <c r="H172" s="143"/>
      <c r="I172" s="5"/>
      <c r="J172" s="144"/>
      <c r="K172" s="83" t="s">
        <v>17</v>
      </c>
      <c r="L172" s="23" t="str">
        <f>IF(COUNTIF($I$129:$I$158,"Area v")&lt;1,"",AVERAGEIF($I$129:$I$158,"Area v",L$129:L$158))</f>
        <v/>
      </c>
      <c r="M172" s="24" t="str">
        <f t="shared" ref="M172:AL172" si="111">IF(COUNTIF($I$129:$I$158,"Area v")&lt;1,"",AVERAGEIF($I$129:$I$158,"Area v",M$129:M$158))</f>
        <v/>
      </c>
      <c r="N172" s="24" t="str">
        <f t="shared" si="111"/>
        <v/>
      </c>
      <c r="O172" s="24" t="str">
        <f t="shared" si="111"/>
        <v/>
      </c>
      <c r="P172" s="24" t="str">
        <f t="shared" si="111"/>
        <v/>
      </c>
      <c r="Q172" s="24" t="str">
        <f t="shared" si="111"/>
        <v/>
      </c>
      <c r="R172" s="24" t="str">
        <f t="shared" si="111"/>
        <v/>
      </c>
      <c r="S172" s="226" t="str">
        <f t="shared" si="111"/>
        <v/>
      </c>
      <c r="T172" s="23" t="str">
        <f t="shared" si="111"/>
        <v/>
      </c>
      <c r="U172" s="24" t="str">
        <f t="shared" si="111"/>
        <v/>
      </c>
      <c r="V172" s="24" t="str">
        <f t="shared" si="111"/>
        <v/>
      </c>
      <c r="W172" s="24" t="str">
        <f t="shared" si="111"/>
        <v/>
      </c>
      <c r="X172" s="24" t="str">
        <f t="shared" si="111"/>
        <v/>
      </c>
      <c r="Y172" s="24" t="str">
        <f t="shared" si="111"/>
        <v/>
      </c>
      <c r="Z172" s="24" t="str">
        <f t="shared" si="111"/>
        <v/>
      </c>
      <c r="AA172" s="24" t="str">
        <f t="shared" si="111"/>
        <v/>
      </c>
      <c r="AB172" s="24" t="str">
        <f t="shared" si="111"/>
        <v/>
      </c>
      <c r="AC172" s="24" t="str">
        <f t="shared" si="111"/>
        <v/>
      </c>
      <c r="AD172" s="24" t="str">
        <f t="shared" si="111"/>
        <v/>
      </c>
      <c r="AE172" s="24" t="str">
        <f t="shared" si="111"/>
        <v/>
      </c>
      <c r="AF172" s="24" t="str">
        <f t="shared" si="111"/>
        <v/>
      </c>
      <c r="AG172" s="24" t="str">
        <f t="shared" si="111"/>
        <v/>
      </c>
      <c r="AH172" s="24" t="str">
        <f t="shared" si="111"/>
        <v/>
      </c>
      <c r="AI172" s="24" t="str">
        <f t="shared" si="111"/>
        <v/>
      </c>
      <c r="AJ172" s="37" t="str">
        <f t="shared" si="111"/>
        <v/>
      </c>
      <c r="AK172" s="41" t="str">
        <f t="shared" si="111"/>
        <v/>
      </c>
      <c r="AL172" s="226" t="str">
        <f t="shared" si="111"/>
        <v/>
      </c>
      <c r="AM172" s="400"/>
    </row>
    <row r="173" spans="7:39" ht="20.149999999999999" customHeight="1" thickBot="1" x14ac:dyDescent="0.4">
      <c r="G173" s="396"/>
      <c r="H173" s="143"/>
      <c r="I173" s="5"/>
      <c r="J173" s="144"/>
      <c r="K173" s="85" t="s">
        <v>18</v>
      </c>
      <c r="L173" s="28" t="str">
        <f>IF(COUNTIF($I$129:$I$158,"Area vi")&lt;1,"",AVERAGEIF($I$129:$I$158,"Area vi",L$129:L$158))</f>
        <v/>
      </c>
      <c r="M173" s="24" t="str">
        <f t="shared" ref="M173:AL173" si="112">IF(COUNTIF($I$129:$I$158,"Area vi")&lt;1,"",AVERAGEIF($I$129:$I$158,"Area vi",M$129:M$158))</f>
        <v/>
      </c>
      <c r="N173" s="24" t="str">
        <f t="shared" si="112"/>
        <v/>
      </c>
      <c r="O173" s="24" t="str">
        <f t="shared" si="112"/>
        <v/>
      </c>
      <c r="P173" s="24" t="str">
        <f t="shared" si="112"/>
        <v/>
      </c>
      <c r="Q173" s="24" t="str">
        <f t="shared" si="112"/>
        <v/>
      </c>
      <c r="R173" s="24" t="str">
        <f t="shared" si="112"/>
        <v/>
      </c>
      <c r="S173" s="226" t="str">
        <f t="shared" si="112"/>
        <v/>
      </c>
      <c r="T173" s="28" t="str">
        <f t="shared" si="112"/>
        <v/>
      </c>
      <c r="U173" s="24" t="str">
        <f t="shared" si="112"/>
        <v/>
      </c>
      <c r="V173" s="24" t="str">
        <f t="shared" si="112"/>
        <v/>
      </c>
      <c r="W173" s="24" t="str">
        <f t="shared" si="112"/>
        <v/>
      </c>
      <c r="X173" s="24" t="str">
        <f t="shared" si="112"/>
        <v/>
      </c>
      <c r="Y173" s="24" t="str">
        <f t="shared" si="112"/>
        <v/>
      </c>
      <c r="Z173" s="24" t="str">
        <f t="shared" si="112"/>
        <v/>
      </c>
      <c r="AA173" s="24" t="str">
        <f t="shared" si="112"/>
        <v/>
      </c>
      <c r="AB173" s="24" t="str">
        <f t="shared" si="112"/>
        <v/>
      </c>
      <c r="AC173" s="24" t="str">
        <f t="shared" si="112"/>
        <v/>
      </c>
      <c r="AD173" s="24" t="str">
        <f t="shared" si="112"/>
        <v/>
      </c>
      <c r="AE173" s="24" t="str">
        <f t="shared" si="112"/>
        <v/>
      </c>
      <c r="AF173" s="24" t="str">
        <f t="shared" si="112"/>
        <v/>
      </c>
      <c r="AG173" s="24" t="str">
        <f t="shared" si="112"/>
        <v/>
      </c>
      <c r="AH173" s="24" t="str">
        <f t="shared" si="112"/>
        <v/>
      </c>
      <c r="AI173" s="24" t="str">
        <f t="shared" si="112"/>
        <v/>
      </c>
      <c r="AJ173" s="37" t="str">
        <f t="shared" si="112"/>
        <v/>
      </c>
      <c r="AK173" s="42" t="str">
        <f t="shared" si="112"/>
        <v/>
      </c>
      <c r="AL173" s="226" t="str">
        <f t="shared" si="112"/>
        <v/>
      </c>
      <c r="AM173" s="400"/>
    </row>
    <row r="174" spans="7:39" ht="20.149999999999999" customHeight="1" thickBot="1" x14ac:dyDescent="0.4">
      <c r="G174" s="396"/>
      <c r="H174" s="116"/>
      <c r="I174" s="117"/>
      <c r="J174" s="126"/>
      <c r="K174" s="12" t="s">
        <v>142</v>
      </c>
      <c r="L174" s="219" t="str">
        <f>IF(COUNT(L168:L173)&lt;1,"", AVERAGE(L168:L173))</f>
        <v/>
      </c>
      <c r="M174" s="220" t="str">
        <f t="shared" ref="M174:AL174" si="113">IF(COUNT(M168:M173)&lt;1,"", AVERAGE(M168:M173))</f>
        <v/>
      </c>
      <c r="N174" s="220" t="str">
        <f t="shared" si="113"/>
        <v/>
      </c>
      <c r="O174" s="220" t="str">
        <f t="shared" si="113"/>
        <v/>
      </c>
      <c r="P174" s="244" t="str">
        <f t="shared" si="113"/>
        <v/>
      </c>
      <c r="Q174" s="220" t="str">
        <f t="shared" si="113"/>
        <v/>
      </c>
      <c r="R174" s="220" t="str">
        <f t="shared" si="113"/>
        <v/>
      </c>
      <c r="S174" s="228" t="str">
        <f t="shared" si="113"/>
        <v/>
      </c>
      <c r="T174" s="219" t="str">
        <f t="shared" si="113"/>
        <v/>
      </c>
      <c r="U174" s="220" t="str">
        <f t="shared" si="113"/>
        <v/>
      </c>
      <c r="V174" s="220" t="str">
        <f t="shared" si="113"/>
        <v/>
      </c>
      <c r="W174" s="220" t="str">
        <f t="shared" si="113"/>
        <v/>
      </c>
      <c r="X174" s="244" t="str">
        <f t="shared" si="113"/>
        <v/>
      </c>
      <c r="Y174" s="220" t="str">
        <f t="shared" si="113"/>
        <v/>
      </c>
      <c r="Z174" s="220" t="str">
        <f t="shared" si="113"/>
        <v/>
      </c>
      <c r="AA174" s="220" t="str">
        <f t="shared" si="113"/>
        <v/>
      </c>
      <c r="AB174" s="220" t="str">
        <f t="shared" si="113"/>
        <v/>
      </c>
      <c r="AC174" s="220" t="str">
        <f t="shared" si="113"/>
        <v/>
      </c>
      <c r="AD174" s="220" t="str">
        <f t="shared" si="113"/>
        <v/>
      </c>
      <c r="AE174" s="220" t="str">
        <f t="shared" si="113"/>
        <v/>
      </c>
      <c r="AF174" s="220" t="str">
        <f t="shared" si="113"/>
        <v/>
      </c>
      <c r="AG174" s="220" t="str">
        <f t="shared" si="113"/>
        <v/>
      </c>
      <c r="AH174" s="220" t="str">
        <f t="shared" si="113"/>
        <v/>
      </c>
      <c r="AI174" s="220" t="str">
        <f t="shared" si="113"/>
        <v/>
      </c>
      <c r="AJ174" s="231" t="str">
        <f t="shared" si="113"/>
        <v/>
      </c>
      <c r="AK174" s="231" t="str">
        <f t="shared" si="113"/>
        <v/>
      </c>
      <c r="AL174" s="228" t="str">
        <f t="shared" si="113"/>
        <v/>
      </c>
      <c r="AM174" s="400"/>
    </row>
    <row r="175" spans="7:39" ht="20.149999999999999" customHeight="1" thickBot="1" x14ac:dyDescent="0.4">
      <c r="G175" s="397"/>
      <c r="H175" s="413"/>
      <c r="I175" s="413"/>
      <c r="J175" s="413"/>
      <c r="K175" s="421"/>
      <c r="L175" s="414"/>
      <c r="M175" s="414"/>
      <c r="N175" s="414"/>
      <c r="O175" s="414"/>
      <c r="P175" s="414"/>
      <c r="Q175" s="414"/>
      <c r="R175" s="414"/>
      <c r="S175" s="414"/>
      <c r="T175" s="414"/>
      <c r="U175" s="414"/>
      <c r="V175" s="414"/>
      <c r="W175" s="414"/>
      <c r="X175" s="414"/>
      <c r="Y175" s="414"/>
      <c r="Z175" s="414"/>
      <c r="AA175" s="414"/>
      <c r="AB175" s="414"/>
      <c r="AC175" s="414"/>
      <c r="AD175" s="414"/>
      <c r="AE175" s="414"/>
      <c r="AF175" s="414"/>
      <c r="AG175" s="414"/>
      <c r="AH175" s="414"/>
      <c r="AI175" s="414"/>
      <c r="AJ175" s="414"/>
      <c r="AK175" s="414"/>
      <c r="AL175" s="414"/>
      <c r="AM175" s="399"/>
    </row>
    <row r="176" spans="7:39" ht="20.149999999999999" customHeight="1" x14ac:dyDescent="0.35">
      <c r="AM176" s="3"/>
    </row>
    <row r="177" spans="7:39" ht="20.149999999999999" customHeight="1" x14ac:dyDescent="0.35">
      <c r="P177" s="3" t="s">
        <v>135</v>
      </c>
      <c r="AC177" s="3" t="s">
        <v>135</v>
      </c>
      <c r="AM177" s="3"/>
    </row>
    <row r="178" spans="7:39" ht="20.149999999999999" customHeight="1" thickBot="1" x14ac:dyDescent="0.4">
      <c r="H178" s="19" t="s">
        <v>143</v>
      </c>
      <c r="AM178" s="3"/>
    </row>
    <row r="179" spans="7:39" ht="20.149999999999999" customHeight="1" thickBot="1" x14ac:dyDescent="0.4">
      <c r="G179" s="395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  <c r="T179" s="393"/>
      <c r="U179" s="393"/>
      <c r="V179" s="393"/>
      <c r="W179" s="393"/>
      <c r="X179" s="393"/>
      <c r="Y179" s="393"/>
      <c r="Z179" s="393"/>
      <c r="AA179" s="393"/>
      <c r="AB179" s="393"/>
      <c r="AC179" s="393"/>
      <c r="AD179" s="393"/>
      <c r="AE179" s="393"/>
      <c r="AF179" s="393"/>
      <c r="AG179" s="393"/>
      <c r="AH179" s="393"/>
      <c r="AI179" s="393"/>
      <c r="AJ179" s="393"/>
      <c r="AK179" s="393"/>
      <c r="AL179" s="393"/>
      <c r="AM179" s="394"/>
    </row>
    <row r="180" spans="7:39" ht="20.149999999999999" customHeight="1" x14ac:dyDescent="0.35">
      <c r="G180" s="396"/>
      <c r="H180" s="476"/>
      <c r="I180" s="477"/>
      <c r="J180" s="478"/>
      <c r="K180" s="506" t="s">
        <v>9</v>
      </c>
      <c r="L180" s="539" t="s">
        <v>232</v>
      </c>
      <c r="M180" s="540"/>
      <c r="N180" s="540"/>
      <c r="O180" s="540"/>
      <c r="P180" s="540"/>
      <c r="Q180" s="540"/>
      <c r="R180" s="540"/>
      <c r="S180" s="540"/>
      <c r="T180" s="540"/>
      <c r="U180" s="540"/>
      <c r="V180" s="540"/>
      <c r="W180" s="540"/>
      <c r="X180" s="540"/>
      <c r="Y180" s="540"/>
      <c r="Z180" s="540"/>
      <c r="AA180" s="540"/>
      <c r="AB180" s="540"/>
      <c r="AC180" s="540"/>
      <c r="AD180" s="540"/>
      <c r="AE180" s="540"/>
      <c r="AF180" s="540"/>
      <c r="AG180" s="540"/>
      <c r="AH180" s="540"/>
      <c r="AI180" s="540"/>
      <c r="AJ180" s="540"/>
      <c r="AK180" s="547" t="s">
        <v>229</v>
      </c>
      <c r="AL180" s="550" t="s">
        <v>230</v>
      </c>
      <c r="AM180" s="400"/>
    </row>
    <row r="181" spans="7:39" ht="38.25" customHeight="1" x14ac:dyDescent="0.35">
      <c r="G181" s="396"/>
      <c r="H181" s="479"/>
      <c r="I181" s="480"/>
      <c r="J181" s="481"/>
      <c r="K181" s="507"/>
      <c r="L181" s="246" t="s">
        <v>177</v>
      </c>
      <c r="M181" s="247" t="s">
        <v>178</v>
      </c>
      <c r="N181" s="247" t="s">
        <v>179</v>
      </c>
      <c r="O181" s="248" t="s">
        <v>180</v>
      </c>
      <c r="P181" s="247" t="s">
        <v>181</v>
      </c>
      <c r="Q181" s="248" t="s">
        <v>182</v>
      </c>
      <c r="R181" s="105" t="s">
        <v>183</v>
      </c>
      <c r="S181" s="105" t="s">
        <v>184</v>
      </c>
      <c r="T181" s="105" t="s">
        <v>185</v>
      </c>
      <c r="U181" s="249" t="s">
        <v>186</v>
      </c>
      <c r="V181" s="105" t="s">
        <v>187</v>
      </c>
      <c r="W181" s="105" t="s">
        <v>188</v>
      </c>
      <c r="X181" s="105" t="s">
        <v>189</v>
      </c>
      <c r="Y181" s="250" t="s">
        <v>190</v>
      </c>
      <c r="Z181" s="249" t="s">
        <v>191</v>
      </c>
      <c r="AA181" s="105" t="s">
        <v>192</v>
      </c>
      <c r="AB181" s="105" t="s">
        <v>193</v>
      </c>
      <c r="AC181" s="105" t="s">
        <v>194</v>
      </c>
      <c r="AD181" s="249" t="s">
        <v>195</v>
      </c>
      <c r="AE181" s="105" t="s">
        <v>196</v>
      </c>
      <c r="AF181" s="105" t="s">
        <v>197</v>
      </c>
      <c r="AG181" s="105" t="s">
        <v>198</v>
      </c>
      <c r="AH181" s="105" t="s">
        <v>199</v>
      </c>
      <c r="AI181" s="249" t="s">
        <v>200</v>
      </c>
      <c r="AJ181" s="251" t="s">
        <v>201</v>
      </c>
      <c r="AK181" s="548"/>
      <c r="AL181" s="551"/>
      <c r="AM181" s="400"/>
    </row>
    <row r="182" spans="7:39" ht="19.5" customHeight="1" thickBot="1" x14ac:dyDescent="0.4">
      <c r="G182" s="396"/>
      <c r="H182" s="479"/>
      <c r="I182" s="480"/>
      <c r="J182" s="481"/>
      <c r="K182" s="508"/>
      <c r="L182" s="252" t="s">
        <v>202</v>
      </c>
      <c r="M182" s="253" t="s">
        <v>203</v>
      </c>
      <c r="N182" s="253" t="s">
        <v>204</v>
      </c>
      <c r="O182" s="254" t="s">
        <v>205</v>
      </c>
      <c r="P182" s="253" t="s">
        <v>206</v>
      </c>
      <c r="Q182" s="254" t="s">
        <v>207</v>
      </c>
      <c r="R182" s="107" t="s">
        <v>208</v>
      </c>
      <c r="S182" s="107" t="s">
        <v>209</v>
      </c>
      <c r="T182" s="107" t="s">
        <v>210</v>
      </c>
      <c r="U182" s="255" t="s">
        <v>211</v>
      </c>
      <c r="V182" s="107" t="s">
        <v>212</v>
      </c>
      <c r="W182" s="107" t="s">
        <v>213</v>
      </c>
      <c r="X182" s="107" t="s">
        <v>214</v>
      </c>
      <c r="Y182" s="256" t="s">
        <v>215</v>
      </c>
      <c r="Z182" s="255" t="s">
        <v>216</v>
      </c>
      <c r="AA182" s="107" t="s">
        <v>217</v>
      </c>
      <c r="AB182" s="107" t="s">
        <v>218</v>
      </c>
      <c r="AC182" s="107" t="s">
        <v>219</v>
      </c>
      <c r="AD182" s="255" t="s">
        <v>220</v>
      </c>
      <c r="AE182" s="107" t="s">
        <v>221</v>
      </c>
      <c r="AF182" s="107" t="s">
        <v>222</v>
      </c>
      <c r="AG182" s="107" t="s">
        <v>223</v>
      </c>
      <c r="AH182" s="107" t="s">
        <v>224</v>
      </c>
      <c r="AI182" s="255" t="s">
        <v>225</v>
      </c>
      <c r="AJ182" s="257" t="s">
        <v>226</v>
      </c>
      <c r="AK182" s="549"/>
      <c r="AL182" s="552"/>
      <c r="AM182" s="400"/>
    </row>
    <row r="183" spans="7:39" ht="20.149999999999999" customHeight="1" x14ac:dyDescent="0.35">
      <c r="G183" s="396"/>
      <c r="H183" s="118"/>
      <c r="I183" s="119"/>
      <c r="J183" s="125"/>
      <c r="K183" s="140" t="str">
        <f t="shared" ref="K183:K188" si="114">K168</f>
        <v>Area i</v>
      </c>
      <c r="L183" s="20" t="str">
        <f>IF(L168="","",L168*'PR details'!$G4)</f>
        <v/>
      </c>
      <c r="M183" s="21" t="str">
        <f>IF(M168="","",M168*'PR details'!$G4)</f>
        <v/>
      </c>
      <c r="N183" s="21" t="str">
        <f>IF(N168="","",N168*'PR details'!$G4)</f>
        <v/>
      </c>
      <c r="O183" s="21" t="str">
        <f>IF(O168="","",O168*'PR details'!$G4)</f>
        <v/>
      </c>
      <c r="P183" s="21" t="str">
        <f>IF(P168="","",P168*'PR details'!$G4)</f>
        <v/>
      </c>
      <c r="Q183" s="21" t="str">
        <f>IF(Q168="","",Q168*'PR details'!$G4)</f>
        <v/>
      </c>
      <c r="R183" s="21" t="str">
        <f>IF(R168="","",R168*'PR details'!$G4)</f>
        <v/>
      </c>
      <c r="S183" s="225" t="str">
        <f>IF(S168="","",S168*'PR details'!$G4)</f>
        <v/>
      </c>
      <c r="T183" s="20" t="str">
        <f>IF(T168="","",T168*'PR details'!$G4)</f>
        <v/>
      </c>
      <c r="U183" s="21" t="str">
        <f>IF(U168="","",U168*'PR details'!$G4)</f>
        <v/>
      </c>
      <c r="V183" s="21" t="str">
        <f>IF(V168="","",V168*'PR details'!$G4)</f>
        <v/>
      </c>
      <c r="W183" s="21" t="str">
        <f>IF(W168="","",W168*'PR details'!$G4)</f>
        <v/>
      </c>
      <c r="X183" s="21" t="str">
        <f>IF(X168="","",X168*'PR details'!$G4)</f>
        <v/>
      </c>
      <c r="Y183" s="21" t="str">
        <f>IF(Y168="","",Y168*'PR details'!$G4)</f>
        <v/>
      </c>
      <c r="Z183" s="21" t="str">
        <f>IF(Z168="","",Z168*'PR details'!$G4)</f>
        <v/>
      </c>
      <c r="AA183" s="21" t="str">
        <f>IF(AA168="","",AA168*'PR details'!$G4)</f>
        <v/>
      </c>
      <c r="AB183" s="21" t="str">
        <f>IF(AB168="","",AB168*'PR details'!$G4)</f>
        <v/>
      </c>
      <c r="AC183" s="21" t="str">
        <f>IF(AC168="","",AC168*'PR details'!$G4)</f>
        <v/>
      </c>
      <c r="AD183" s="21" t="str">
        <f>IF(AD168="","",AD168*'PR details'!$G4)</f>
        <v/>
      </c>
      <c r="AE183" s="21" t="str">
        <f>IF(AE168="","",AE168*'PR details'!$G4)</f>
        <v/>
      </c>
      <c r="AF183" s="21" t="str">
        <f>IF(AF168="","",AF168*'PR details'!$G4)</f>
        <v/>
      </c>
      <c r="AG183" s="21" t="str">
        <f>IF(AG168="","",AG168*'PR details'!$G4)</f>
        <v/>
      </c>
      <c r="AH183" s="21" t="str">
        <f>IF(AH168="","",AH168*'PR details'!$G4)</f>
        <v/>
      </c>
      <c r="AI183" s="21" t="str">
        <f>IF(AI168="","",AI168*'PR details'!$G4)</f>
        <v/>
      </c>
      <c r="AJ183" s="36" t="str">
        <f>IF(AJ168="","",AJ168*'PR details'!$G4)</f>
        <v/>
      </c>
      <c r="AK183" s="39" t="str">
        <f>IF(AK168="","",AK168*'PR details'!$G4)</f>
        <v/>
      </c>
      <c r="AL183" s="225" t="str">
        <f>IF(AL168="","",AL168*'PR details'!$G4)</f>
        <v/>
      </c>
      <c r="AM183" s="400"/>
    </row>
    <row r="184" spans="7:39" ht="20.149999999999999" customHeight="1" x14ac:dyDescent="0.35">
      <c r="G184" s="396"/>
      <c r="H184" s="118"/>
      <c r="I184" s="119"/>
      <c r="J184" s="125"/>
      <c r="K184" s="141" t="str">
        <f t="shared" si="114"/>
        <v>Area ii</v>
      </c>
      <c r="L184" s="23" t="str">
        <f>IF(L169="","",L169*'PR details'!$G5)</f>
        <v/>
      </c>
      <c r="M184" s="24" t="str">
        <f>IF(M169="","",M169*'PR details'!$G5)</f>
        <v/>
      </c>
      <c r="N184" s="24" t="str">
        <f>IF(N169="","",N169*'PR details'!$G5)</f>
        <v/>
      </c>
      <c r="O184" s="24" t="str">
        <f>IF(O169="","",O169*'PR details'!$G5)</f>
        <v/>
      </c>
      <c r="P184" s="24" t="str">
        <f>IF(P169="","",P169*'PR details'!$G5)</f>
        <v/>
      </c>
      <c r="Q184" s="24" t="str">
        <f>IF(Q169="","",Q169*'PR details'!$G5)</f>
        <v/>
      </c>
      <c r="R184" s="24" t="str">
        <f>IF(R169="","",R169*'PR details'!$G5)</f>
        <v/>
      </c>
      <c r="S184" s="226" t="str">
        <f>IF(S169="","",S169*'PR details'!$G5)</f>
        <v/>
      </c>
      <c r="T184" s="23" t="str">
        <f>IF(T169="","",T169*'PR details'!$G5)</f>
        <v/>
      </c>
      <c r="U184" s="24" t="str">
        <f>IF(U169="","",U169*'PR details'!$G5)</f>
        <v/>
      </c>
      <c r="V184" s="24" t="str">
        <f>IF(V169="","",V169*'PR details'!$G5)</f>
        <v/>
      </c>
      <c r="W184" s="24" t="str">
        <f>IF(W169="","",W169*'PR details'!$G5)</f>
        <v/>
      </c>
      <c r="X184" s="24" t="str">
        <f>IF(X169="","",X169*'PR details'!$G5)</f>
        <v/>
      </c>
      <c r="Y184" s="24" t="str">
        <f>IF(Y169="","",Y169*'PR details'!$G5)</f>
        <v/>
      </c>
      <c r="Z184" s="24" t="str">
        <f>IF(Z169="","",Z169*'PR details'!$G5)</f>
        <v/>
      </c>
      <c r="AA184" s="24" t="str">
        <f>IF(AA169="","",AA169*'PR details'!$G5)</f>
        <v/>
      </c>
      <c r="AB184" s="24" t="str">
        <f>IF(AB169="","",AB169*'PR details'!$G5)</f>
        <v/>
      </c>
      <c r="AC184" s="24" t="str">
        <f>IF(AC169="","",AC169*'PR details'!$G5)</f>
        <v/>
      </c>
      <c r="AD184" s="24" t="str">
        <f>IF(AD169="","",AD169*'PR details'!$G5)</f>
        <v/>
      </c>
      <c r="AE184" s="24" t="str">
        <f>IF(AE169="","",AE169*'PR details'!$G5)</f>
        <v/>
      </c>
      <c r="AF184" s="24" t="str">
        <f>IF(AF169="","",AF169*'PR details'!$G5)</f>
        <v/>
      </c>
      <c r="AG184" s="24" t="str">
        <f>IF(AG169="","",AG169*'PR details'!$G5)</f>
        <v/>
      </c>
      <c r="AH184" s="24" t="str">
        <f>IF(AH169="","",AH169*'PR details'!$G5)</f>
        <v/>
      </c>
      <c r="AI184" s="24" t="str">
        <f>IF(AI169="","",AI169*'PR details'!$G5)</f>
        <v/>
      </c>
      <c r="AJ184" s="37" t="str">
        <f>IF(AJ169="","",AJ169*'PR details'!$G5)</f>
        <v/>
      </c>
      <c r="AK184" s="41" t="str">
        <f>IF(AK169="","",AK169*'PR details'!$G5)</f>
        <v/>
      </c>
      <c r="AL184" s="226" t="str">
        <f>IF(AL169="","",AL169*'PR details'!$G5)</f>
        <v/>
      </c>
      <c r="AM184" s="400"/>
    </row>
    <row r="185" spans="7:39" ht="20.149999999999999" customHeight="1" x14ac:dyDescent="0.35">
      <c r="G185" s="396"/>
      <c r="H185" s="118"/>
      <c r="I185" s="119"/>
      <c r="J185" s="125"/>
      <c r="K185" s="141" t="str">
        <f t="shared" si="114"/>
        <v>Area iii</v>
      </c>
      <c r="L185" s="23" t="str">
        <f>IF(L170="","",L170*'PR details'!$G6)</f>
        <v/>
      </c>
      <c r="M185" s="24" t="str">
        <f>IF(M170="","",M170*'PR details'!$G6)</f>
        <v/>
      </c>
      <c r="N185" s="24" t="str">
        <f>IF(N170="","",N170*'PR details'!$G6)</f>
        <v/>
      </c>
      <c r="O185" s="24" t="str">
        <f>IF(O170="","",O170*'PR details'!$G6)</f>
        <v/>
      </c>
      <c r="P185" s="24" t="str">
        <f>IF(P170="","",P170*'PR details'!$G6)</f>
        <v/>
      </c>
      <c r="Q185" s="24" t="str">
        <f>IF(Q170="","",Q170*'PR details'!$G6)</f>
        <v/>
      </c>
      <c r="R185" s="24" t="str">
        <f>IF(R170="","",R170*'PR details'!$G6)</f>
        <v/>
      </c>
      <c r="S185" s="226" t="str">
        <f>IF(S170="","",S170*'PR details'!$G6)</f>
        <v/>
      </c>
      <c r="T185" s="23" t="str">
        <f>IF(T170="","",T170*'PR details'!$G6)</f>
        <v/>
      </c>
      <c r="U185" s="24" t="str">
        <f>IF(U170="","",U170*'PR details'!$G6)</f>
        <v/>
      </c>
      <c r="V185" s="24" t="str">
        <f>IF(V170="","",V170*'PR details'!$G6)</f>
        <v/>
      </c>
      <c r="W185" s="24" t="str">
        <f>IF(W170="","",W170*'PR details'!$G6)</f>
        <v/>
      </c>
      <c r="X185" s="24" t="str">
        <f>IF(X170="","",X170*'PR details'!$G6)</f>
        <v/>
      </c>
      <c r="Y185" s="24" t="str">
        <f>IF(Y170="","",Y170*'PR details'!$G6)</f>
        <v/>
      </c>
      <c r="Z185" s="24" t="str">
        <f>IF(Z170="","",Z170*'PR details'!$G6)</f>
        <v/>
      </c>
      <c r="AA185" s="24" t="str">
        <f>IF(AA170="","",AA170*'PR details'!$G6)</f>
        <v/>
      </c>
      <c r="AB185" s="24" t="str">
        <f>IF(AB170="","",AB170*'PR details'!$G6)</f>
        <v/>
      </c>
      <c r="AC185" s="24" t="str">
        <f>IF(AC170="","",AC170*'PR details'!$G6)</f>
        <v/>
      </c>
      <c r="AD185" s="24" t="str">
        <f>IF(AD170="","",AD170*'PR details'!$G6)</f>
        <v/>
      </c>
      <c r="AE185" s="24" t="str">
        <f>IF(AE170="","",AE170*'PR details'!$G6)</f>
        <v/>
      </c>
      <c r="AF185" s="24" t="str">
        <f>IF(AF170="","",AF170*'PR details'!$G6)</f>
        <v/>
      </c>
      <c r="AG185" s="24" t="str">
        <f>IF(AG170="","",AG170*'PR details'!$G6)</f>
        <v/>
      </c>
      <c r="AH185" s="24" t="str">
        <f>IF(AH170="","",AH170*'PR details'!$G6)</f>
        <v/>
      </c>
      <c r="AI185" s="24" t="str">
        <f>IF(AI170="","",AI170*'PR details'!$G6)</f>
        <v/>
      </c>
      <c r="AJ185" s="37" t="str">
        <f>IF(AJ170="","",AJ170*'PR details'!$G6)</f>
        <v/>
      </c>
      <c r="AK185" s="41" t="str">
        <f>IF(AK170="","",AK170*'PR details'!$G6)</f>
        <v/>
      </c>
      <c r="AL185" s="226" t="str">
        <f>IF(AL170="","",AL170*'PR details'!$G6)</f>
        <v/>
      </c>
      <c r="AM185" s="400"/>
    </row>
    <row r="186" spans="7:39" ht="20.149999999999999" customHeight="1" x14ac:dyDescent="0.35">
      <c r="G186" s="396"/>
      <c r="H186" s="118"/>
      <c r="I186" s="119"/>
      <c r="J186" s="125"/>
      <c r="K186" s="141" t="str">
        <f t="shared" si="114"/>
        <v>Area iv</v>
      </c>
      <c r="L186" s="23" t="str">
        <f>IF(L171="","",L171*'PR details'!$G7)</f>
        <v/>
      </c>
      <c r="M186" s="24" t="str">
        <f>IF(M171="","",M171*'PR details'!$G7)</f>
        <v/>
      </c>
      <c r="N186" s="24" t="str">
        <f>IF(N171="","",N171*'PR details'!$G7)</f>
        <v/>
      </c>
      <c r="O186" s="24" t="str">
        <f>IF(O171="","",O171*'PR details'!$G7)</f>
        <v/>
      </c>
      <c r="P186" s="24" t="str">
        <f>IF(P171="","",P171*'PR details'!$G7)</f>
        <v/>
      </c>
      <c r="Q186" s="24" t="str">
        <f>IF(Q171="","",Q171*'PR details'!$G7)</f>
        <v/>
      </c>
      <c r="R186" s="24" t="str">
        <f>IF(R171="","",R171*'PR details'!$G7)</f>
        <v/>
      </c>
      <c r="S186" s="226" t="str">
        <f>IF(S171="","",S171*'PR details'!$G7)</f>
        <v/>
      </c>
      <c r="T186" s="23" t="str">
        <f>IF(T171="","",T171*'PR details'!$G7)</f>
        <v/>
      </c>
      <c r="U186" s="24" t="str">
        <f>IF(U171="","",U171*'PR details'!$G7)</f>
        <v/>
      </c>
      <c r="V186" s="24" t="str">
        <f>IF(V171="","",V171*'PR details'!$G7)</f>
        <v/>
      </c>
      <c r="W186" s="24" t="str">
        <f>IF(W171="","",W171*'PR details'!$G7)</f>
        <v/>
      </c>
      <c r="X186" s="24" t="str">
        <f>IF(X171="","",X171*'PR details'!$G7)</f>
        <v/>
      </c>
      <c r="Y186" s="24" t="str">
        <f>IF(Y171="","",Y171*'PR details'!$G7)</f>
        <v/>
      </c>
      <c r="Z186" s="24" t="str">
        <f>IF(Z171="","",Z171*'PR details'!$G7)</f>
        <v/>
      </c>
      <c r="AA186" s="24" t="str">
        <f>IF(AA171="","",AA171*'PR details'!$G7)</f>
        <v/>
      </c>
      <c r="AB186" s="24" t="str">
        <f>IF(AB171="","",AB171*'PR details'!$G7)</f>
        <v/>
      </c>
      <c r="AC186" s="24" t="str">
        <f>IF(AC171="","",AC171*'PR details'!$G7)</f>
        <v/>
      </c>
      <c r="AD186" s="24" t="str">
        <f>IF(AD171="","",AD171*'PR details'!$G7)</f>
        <v/>
      </c>
      <c r="AE186" s="24" t="str">
        <f>IF(AE171="","",AE171*'PR details'!$G7)</f>
        <v/>
      </c>
      <c r="AF186" s="24" t="str">
        <f>IF(AF171="","",AF171*'PR details'!$G7)</f>
        <v/>
      </c>
      <c r="AG186" s="24" t="str">
        <f>IF(AG171="","",AG171*'PR details'!$G7)</f>
        <v/>
      </c>
      <c r="AH186" s="24" t="str">
        <f>IF(AH171="","",AH171*'PR details'!$G7)</f>
        <v/>
      </c>
      <c r="AI186" s="24" t="str">
        <f>IF(AI171="","",AI171*'PR details'!$G7)</f>
        <v/>
      </c>
      <c r="AJ186" s="37" t="str">
        <f>IF(AJ171="","",AJ171*'PR details'!$G7)</f>
        <v/>
      </c>
      <c r="AK186" s="41" t="str">
        <f>IF(AK171="","",AK171*'PR details'!$G7)</f>
        <v/>
      </c>
      <c r="AL186" s="226" t="str">
        <f>IF(AL171="","",AL171*'PR details'!$G7)</f>
        <v/>
      </c>
      <c r="AM186" s="400"/>
    </row>
    <row r="187" spans="7:39" ht="20.149999999999999" customHeight="1" x14ac:dyDescent="0.35">
      <c r="G187" s="396"/>
      <c r="H187" s="118"/>
      <c r="I187" s="119"/>
      <c r="J187" s="125"/>
      <c r="K187" s="141" t="str">
        <f t="shared" si="114"/>
        <v>Area v</v>
      </c>
      <c r="L187" s="23" t="str">
        <f>IF(L172="","",L172*'PR details'!$G8)</f>
        <v/>
      </c>
      <c r="M187" s="24" t="str">
        <f>IF(M172="","",M172*'PR details'!$G8)</f>
        <v/>
      </c>
      <c r="N187" s="24" t="str">
        <f>IF(N172="","",N172*'PR details'!$G8)</f>
        <v/>
      </c>
      <c r="O187" s="24" t="str">
        <f>IF(O172="","",O172*'PR details'!$G8)</f>
        <v/>
      </c>
      <c r="P187" s="24" t="str">
        <f>IF(P172="","",P172*'PR details'!$G8)</f>
        <v/>
      </c>
      <c r="Q187" s="24" t="str">
        <f>IF(Q172="","",Q172*'PR details'!$G8)</f>
        <v/>
      </c>
      <c r="R187" s="24" t="str">
        <f>IF(R172="","",R172*'PR details'!$G8)</f>
        <v/>
      </c>
      <c r="S187" s="226" t="str">
        <f>IF(S172="","",S172*'PR details'!$G8)</f>
        <v/>
      </c>
      <c r="T187" s="23" t="str">
        <f>IF(T172="","",T172*'PR details'!$G8)</f>
        <v/>
      </c>
      <c r="U187" s="24" t="str">
        <f>IF(U172="","",U172*'PR details'!$G8)</f>
        <v/>
      </c>
      <c r="V187" s="24" t="str">
        <f>IF(V172="","",V172*'PR details'!$G8)</f>
        <v/>
      </c>
      <c r="W187" s="24" t="str">
        <f>IF(W172="","",W172*'PR details'!$G8)</f>
        <v/>
      </c>
      <c r="X187" s="24" t="str">
        <f>IF(X172="","",X172*'PR details'!$G8)</f>
        <v/>
      </c>
      <c r="Y187" s="24" t="str">
        <f>IF(Y172="","",Y172*'PR details'!$G8)</f>
        <v/>
      </c>
      <c r="Z187" s="24" t="str">
        <f>IF(Z172="","",Z172*'PR details'!$G8)</f>
        <v/>
      </c>
      <c r="AA187" s="24" t="str">
        <f>IF(AA172="","",AA172*'PR details'!$G8)</f>
        <v/>
      </c>
      <c r="AB187" s="24" t="str">
        <f>IF(AB172="","",AB172*'PR details'!$G8)</f>
        <v/>
      </c>
      <c r="AC187" s="24" t="str">
        <f>IF(AC172="","",AC172*'PR details'!$G8)</f>
        <v/>
      </c>
      <c r="AD187" s="24" t="str">
        <f>IF(AD172="","",AD172*'PR details'!$G8)</f>
        <v/>
      </c>
      <c r="AE187" s="24" t="str">
        <f>IF(AE172="","",AE172*'PR details'!$G8)</f>
        <v/>
      </c>
      <c r="AF187" s="24" t="str">
        <f>IF(AF172="","",AF172*'PR details'!$G8)</f>
        <v/>
      </c>
      <c r="AG187" s="24" t="str">
        <f>IF(AG172="","",AG172*'PR details'!$G8)</f>
        <v/>
      </c>
      <c r="AH187" s="24" t="str">
        <f>IF(AH172="","",AH172*'PR details'!$G8)</f>
        <v/>
      </c>
      <c r="AI187" s="24" t="str">
        <f>IF(AI172="","",AI172*'PR details'!$G8)</f>
        <v/>
      </c>
      <c r="AJ187" s="37" t="str">
        <f>IF(AJ172="","",AJ172*'PR details'!$G8)</f>
        <v/>
      </c>
      <c r="AK187" s="41" t="str">
        <f>IF(AK172="","",AK172*'PR details'!$G8)</f>
        <v/>
      </c>
      <c r="AL187" s="226" t="str">
        <f>IF(AL172="","",AL172*'PR details'!$G8)</f>
        <v/>
      </c>
      <c r="AM187" s="400"/>
    </row>
    <row r="188" spans="7:39" ht="20.149999999999999" customHeight="1" thickBot="1" x14ac:dyDescent="0.4">
      <c r="G188" s="396"/>
      <c r="H188" s="118"/>
      <c r="I188" s="119"/>
      <c r="J188" s="125"/>
      <c r="K188" s="141" t="str">
        <f t="shared" si="114"/>
        <v>Area vi</v>
      </c>
      <c r="L188" s="28" t="str">
        <f>IF(L173="","",L173*'PR details'!$G9)</f>
        <v/>
      </c>
      <c r="M188" s="24" t="str">
        <f>IF(M173="","",M173*'PR details'!$G9)</f>
        <v/>
      </c>
      <c r="N188" s="24" t="str">
        <f>IF(N173="","",N173*'PR details'!$G9)</f>
        <v/>
      </c>
      <c r="O188" s="24" t="str">
        <f>IF(O173="","",O173*'PR details'!$G9)</f>
        <v/>
      </c>
      <c r="P188" s="24" t="str">
        <f>IF(P173="","",P173*'PR details'!$G9)</f>
        <v/>
      </c>
      <c r="Q188" s="24" t="str">
        <f>IF(Q173="","",Q173*'PR details'!$G9)</f>
        <v/>
      </c>
      <c r="R188" s="24" t="str">
        <f>IF(R173="","",R173*'PR details'!$G9)</f>
        <v/>
      </c>
      <c r="S188" s="226" t="str">
        <f>IF(S173="","",S173*'PR details'!$G9)</f>
        <v/>
      </c>
      <c r="T188" s="28" t="str">
        <f>IF(T173="","",T173*'PR details'!$G9)</f>
        <v/>
      </c>
      <c r="U188" s="24" t="str">
        <f>IF(U173="","",U173*'PR details'!$G9)</f>
        <v/>
      </c>
      <c r="V188" s="24" t="str">
        <f>IF(V173="","",V173*'PR details'!$G9)</f>
        <v/>
      </c>
      <c r="W188" s="24" t="str">
        <f>IF(W173="","",W173*'PR details'!$G9)</f>
        <v/>
      </c>
      <c r="X188" s="24" t="str">
        <f>IF(X173="","",X173*'PR details'!$G9)</f>
        <v/>
      </c>
      <c r="Y188" s="24" t="str">
        <f>IF(Y173="","",Y173*'PR details'!$G9)</f>
        <v/>
      </c>
      <c r="Z188" s="24" t="str">
        <f>IF(Z173="","",Z173*'PR details'!$G9)</f>
        <v/>
      </c>
      <c r="AA188" s="24" t="str">
        <f>IF(AA173="","",AA173*'PR details'!$G9)</f>
        <v/>
      </c>
      <c r="AB188" s="24" t="str">
        <f>IF(AB173="","",AB173*'PR details'!$G9)</f>
        <v/>
      </c>
      <c r="AC188" s="24" t="str">
        <f>IF(AC173="","",AC173*'PR details'!$G9)</f>
        <v/>
      </c>
      <c r="AD188" s="24" t="str">
        <f>IF(AD173="","",AD173*'PR details'!$G9)</f>
        <v/>
      </c>
      <c r="AE188" s="24" t="str">
        <f>IF(AE173="","",AE173*'PR details'!$G9)</f>
        <v/>
      </c>
      <c r="AF188" s="24" t="str">
        <f>IF(AF173="","",AF173*'PR details'!$G9)</f>
        <v/>
      </c>
      <c r="AG188" s="24" t="str">
        <f>IF(AG173="","",AG173*'PR details'!$G9)</f>
        <v/>
      </c>
      <c r="AH188" s="24" t="str">
        <f>IF(AH173="","",AH173*'PR details'!$G9)</f>
        <v/>
      </c>
      <c r="AI188" s="24" t="str">
        <f>IF(AI173="","",AI173*'PR details'!$G9)</f>
        <v/>
      </c>
      <c r="AJ188" s="37" t="str">
        <f>IF(AJ173="","",AJ173*'PR details'!$G9)</f>
        <v/>
      </c>
      <c r="AK188" s="42" t="str">
        <f>IF(AK173="","",AK173*'PR details'!$G9)</f>
        <v/>
      </c>
      <c r="AL188" s="227" t="str">
        <f>IF(AL173="","",AL173*'PR details'!$G9)</f>
        <v/>
      </c>
      <c r="AM188" s="400"/>
    </row>
    <row r="189" spans="7:39" ht="20.149999999999999" customHeight="1" thickBot="1" x14ac:dyDescent="0.4">
      <c r="G189" s="397"/>
      <c r="H189" s="413"/>
      <c r="I189" s="413"/>
      <c r="J189" s="413"/>
      <c r="K189" s="421"/>
      <c r="L189" s="414"/>
      <c r="M189" s="414"/>
      <c r="N189" s="414"/>
      <c r="O189" s="414"/>
      <c r="P189" s="414"/>
      <c r="Q189" s="414"/>
      <c r="R189" s="414"/>
      <c r="S189" s="414"/>
      <c r="T189" s="414"/>
      <c r="U189" s="414"/>
      <c r="V189" s="414"/>
      <c r="W189" s="414"/>
      <c r="X189" s="414"/>
      <c r="Y189" s="414"/>
      <c r="Z189" s="414"/>
      <c r="AA189" s="414"/>
      <c r="AB189" s="414"/>
      <c r="AC189" s="414"/>
      <c r="AD189" s="414"/>
      <c r="AE189" s="414"/>
      <c r="AF189" s="414"/>
      <c r="AG189" s="414"/>
      <c r="AH189" s="414"/>
      <c r="AI189" s="414"/>
      <c r="AJ189" s="414"/>
      <c r="AK189" s="414"/>
      <c r="AL189" s="414"/>
      <c r="AM189" s="399"/>
    </row>
    <row r="190" spans="7:39" ht="20.149999999999999" customHeight="1" x14ac:dyDescent="0.35">
      <c r="AM190" s="3"/>
    </row>
    <row r="191" spans="7:39" ht="20.149999999999999" customHeight="1" x14ac:dyDescent="0.35">
      <c r="AM191" s="3"/>
    </row>
    <row r="192" spans="7:39" ht="20.149999999999999" customHeight="1" thickBot="1" x14ac:dyDescent="0.4">
      <c r="H192" s="19" t="s">
        <v>95</v>
      </c>
      <c r="AM192" s="3"/>
    </row>
    <row r="193" spans="7:39" ht="20.149999999999999" customHeight="1" thickBot="1" x14ac:dyDescent="0.4">
      <c r="G193" s="395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  <c r="T193" s="393"/>
      <c r="U193" s="393"/>
      <c r="V193" s="393"/>
      <c r="W193" s="393"/>
      <c r="X193" s="393"/>
      <c r="Y193" s="393"/>
      <c r="Z193" s="393"/>
      <c r="AA193" s="393"/>
      <c r="AB193" s="393"/>
      <c r="AC193" s="393"/>
      <c r="AD193" s="393"/>
      <c r="AE193" s="393"/>
      <c r="AF193" s="393"/>
      <c r="AG193" s="393"/>
      <c r="AH193" s="393"/>
      <c r="AI193" s="393"/>
      <c r="AJ193" s="393"/>
      <c r="AK193" s="393"/>
      <c r="AL193" s="393"/>
      <c r="AM193" s="394"/>
    </row>
    <row r="194" spans="7:39" ht="19.5" customHeight="1" x14ac:dyDescent="0.35">
      <c r="G194" s="396"/>
      <c r="H194" s="476"/>
      <c r="I194" s="477"/>
      <c r="J194" s="477"/>
      <c r="K194" s="477"/>
      <c r="L194" s="539" t="s">
        <v>232</v>
      </c>
      <c r="M194" s="540"/>
      <c r="N194" s="540"/>
      <c r="O194" s="540"/>
      <c r="P194" s="540"/>
      <c r="Q194" s="540"/>
      <c r="R194" s="540"/>
      <c r="S194" s="540"/>
      <c r="T194" s="540"/>
      <c r="U194" s="540"/>
      <c r="V194" s="540"/>
      <c r="W194" s="540"/>
      <c r="X194" s="540"/>
      <c r="Y194" s="540"/>
      <c r="Z194" s="540"/>
      <c r="AA194" s="540"/>
      <c r="AB194" s="540"/>
      <c r="AC194" s="540"/>
      <c r="AD194" s="540"/>
      <c r="AE194" s="540"/>
      <c r="AF194" s="540"/>
      <c r="AG194" s="540"/>
      <c r="AH194" s="540"/>
      <c r="AI194" s="540"/>
      <c r="AJ194" s="540"/>
      <c r="AK194" s="547" t="s">
        <v>229</v>
      </c>
      <c r="AL194" s="550" t="s">
        <v>230</v>
      </c>
      <c r="AM194" s="400"/>
    </row>
    <row r="195" spans="7:39" ht="39.75" customHeight="1" x14ac:dyDescent="0.35">
      <c r="G195" s="396"/>
      <c r="H195" s="479"/>
      <c r="I195" s="480"/>
      <c r="J195" s="480"/>
      <c r="K195" s="480"/>
      <c r="L195" s="246" t="s">
        <v>177</v>
      </c>
      <c r="M195" s="247" t="s">
        <v>178</v>
      </c>
      <c r="N195" s="247" t="s">
        <v>179</v>
      </c>
      <c r="O195" s="248" t="s">
        <v>180</v>
      </c>
      <c r="P195" s="247" t="s">
        <v>181</v>
      </c>
      <c r="Q195" s="248" t="s">
        <v>182</v>
      </c>
      <c r="R195" s="105" t="s">
        <v>183</v>
      </c>
      <c r="S195" s="105" t="s">
        <v>184</v>
      </c>
      <c r="T195" s="105" t="s">
        <v>185</v>
      </c>
      <c r="U195" s="249" t="s">
        <v>186</v>
      </c>
      <c r="V195" s="105" t="s">
        <v>187</v>
      </c>
      <c r="W195" s="105" t="s">
        <v>188</v>
      </c>
      <c r="X195" s="105" t="s">
        <v>189</v>
      </c>
      <c r="Y195" s="250" t="s">
        <v>190</v>
      </c>
      <c r="Z195" s="249" t="s">
        <v>191</v>
      </c>
      <c r="AA195" s="105" t="s">
        <v>192</v>
      </c>
      <c r="AB195" s="105" t="s">
        <v>193</v>
      </c>
      <c r="AC195" s="105" t="s">
        <v>194</v>
      </c>
      <c r="AD195" s="249" t="s">
        <v>195</v>
      </c>
      <c r="AE195" s="105" t="s">
        <v>196</v>
      </c>
      <c r="AF195" s="105" t="s">
        <v>197</v>
      </c>
      <c r="AG195" s="105" t="s">
        <v>198</v>
      </c>
      <c r="AH195" s="105" t="s">
        <v>199</v>
      </c>
      <c r="AI195" s="249" t="s">
        <v>200</v>
      </c>
      <c r="AJ195" s="251" t="s">
        <v>201</v>
      </c>
      <c r="AK195" s="548"/>
      <c r="AL195" s="551"/>
      <c r="AM195" s="400"/>
    </row>
    <row r="196" spans="7:39" ht="20.149999999999999" customHeight="1" thickBot="1" x14ac:dyDescent="0.4">
      <c r="G196" s="396"/>
      <c r="H196" s="479"/>
      <c r="I196" s="480"/>
      <c r="J196" s="480"/>
      <c r="K196" s="480"/>
      <c r="L196" s="252" t="s">
        <v>202</v>
      </c>
      <c r="M196" s="253" t="s">
        <v>203</v>
      </c>
      <c r="N196" s="253" t="s">
        <v>204</v>
      </c>
      <c r="O196" s="254" t="s">
        <v>205</v>
      </c>
      <c r="P196" s="253" t="s">
        <v>206</v>
      </c>
      <c r="Q196" s="254" t="s">
        <v>207</v>
      </c>
      <c r="R196" s="107" t="s">
        <v>208</v>
      </c>
      <c r="S196" s="107" t="s">
        <v>209</v>
      </c>
      <c r="T196" s="107" t="s">
        <v>210</v>
      </c>
      <c r="U196" s="255" t="s">
        <v>211</v>
      </c>
      <c r="V196" s="107" t="s">
        <v>212</v>
      </c>
      <c r="W196" s="107" t="s">
        <v>213</v>
      </c>
      <c r="X196" s="107" t="s">
        <v>214</v>
      </c>
      <c r="Y196" s="256" t="s">
        <v>215</v>
      </c>
      <c r="Z196" s="255" t="s">
        <v>216</v>
      </c>
      <c r="AA196" s="107" t="s">
        <v>217</v>
      </c>
      <c r="AB196" s="107" t="s">
        <v>218</v>
      </c>
      <c r="AC196" s="107" t="s">
        <v>219</v>
      </c>
      <c r="AD196" s="255" t="s">
        <v>220</v>
      </c>
      <c r="AE196" s="107" t="s">
        <v>221</v>
      </c>
      <c r="AF196" s="107" t="s">
        <v>222</v>
      </c>
      <c r="AG196" s="107" t="s">
        <v>223</v>
      </c>
      <c r="AH196" s="107" t="s">
        <v>224</v>
      </c>
      <c r="AI196" s="255" t="s">
        <v>225</v>
      </c>
      <c r="AJ196" s="257" t="s">
        <v>226</v>
      </c>
      <c r="AK196" s="549"/>
      <c r="AL196" s="552"/>
      <c r="AM196" s="400"/>
    </row>
    <row r="197" spans="7:39" ht="20.149999999999999" customHeight="1" thickBot="1" x14ac:dyDescent="0.4">
      <c r="G197" s="396"/>
      <c r="H197" s="118"/>
      <c r="I197" s="119"/>
      <c r="J197" s="117"/>
      <c r="K197" s="117"/>
      <c r="L197" s="20" t="str">
        <f t="shared" ref="L197:AL197" si="115">IF(COUNT(L183:L188)&lt;1,"",SUM(L183:L188))</f>
        <v/>
      </c>
      <c r="M197" s="21" t="str">
        <f t="shared" si="115"/>
        <v/>
      </c>
      <c r="N197" s="21" t="str">
        <f t="shared" si="115"/>
        <v/>
      </c>
      <c r="O197" s="21" t="str">
        <f t="shared" si="115"/>
        <v/>
      </c>
      <c r="P197" s="21" t="str">
        <f t="shared" si="115"/>
        <v/>
      </c>
      <c r="Q197" s="21" t="str">
        <f t="shared" si="115"/>
        <v/>
      </c>
      <c r="R197" s="21" t="str">
        <f t="shared" si="115"/>
        <v/>
      </c>
      <c r="S197" s="225" t="str">
        <f t="shared" si="115"/>
        <v/>
      </c>
      <c r="T197" s="20" t="str">
        <f t="shared" si="115"/>
        <v/>
      </c>
      <c r="U197" s="21" t="str">
        <f t="shared" si="115"/>
        <v/>
      </c>
      <c r="V197" s="21" t="str">
        <f t="shared" si="115"/>
        <v/>
      </c>
      <c r="W197" s="21" t="str">
        <f t="shared" si="115"/>
        <v/>
      </c>
      <c r="X197" s="21" t="str">
        <f t="shared" si="115"/>
        <v/>
      </c>
      <c r="Y197" s="21" t="str">
        <f t="shared" si="115"/>
        <v/>
      </c>
      <c r="Z197" s="21" t="str">
        <f t="shared" si="115"/>
        <v/>
      </c>
      <c r="AA197" s="21" t="str">
        <f t="shared" si="115"/>
        <v/>
      </c>
      <c r="AB197" s="21" t="str">
        <f t="shared" si="115"/>
        <v/>
      </c>
      <c r="AC197" s="21" t="str">
        <f t="shared" si="115"/>
        <v/>
      </c>
      <c r="AD197" s="21" t="str">
        <f t="shared" si="115"/>
        <v/>
      </c>
      <c r="AE197" s="21" t="str">
        <f t="shared" si="115"/>
        <v/>
      </c>
      <c r="AF197" s="21" t="str">
        <f t="shared" si="115"/>
        <v/>
      </c>
      <c r="AG197" s="21" t="str">
        <f t="shared" si="115"/>
        <v/>
      </c>
      <c r="AH197" s="21" t="str">
        <f t="shared" si="115"/>
        <v/>
      </c>
      <c r="AI197" s="21" t="str">
        <f t="shared" si="115"/>
        <v/>
      </c>
      <c r="AJ197" s="36" t="str">
        <f t="shared" si="115"/>
        <v/>
      </c>
      <c r="AK197" s="13" t="str">
        <f>IF(COUNT(AK183:AK188)&lt;1,"",SUM(AK183:AK188))</f>
        <v/>
      </c>
      <c r="AL197" s="56" t="str">
        <f t="shared" si="115"/>
        <v/>
      </c>
      <c r="AM197" s="400"/>
    </row>
    <row r="198" spans="7:39" ht="20.149999999999999" customHeight="1" thickBot="1" x14ac:dyDescent="0.4">
      <c r="G198" s="397"/>
      <c r="H198" s="413"/>
      <c r="I198" s="413"/>
      <c r="J198" s="413"/>
      <c r="K198" s="421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  <c r="AA198" s="414"/>
      <c r="AB198" s="414"/>
      <c r="AC198" s="414"/>
      <c r="AD198" s="414"/>
      <c r="AE198" s="414"/>
      <c r="AF198" s="414"/>
      <c r="AG198" s="414"/>
      <c r="AH198" s="414"/>
      <c r="AI198" s="414"/>
      <c r="AJ198" s="414"/>
      <c r="AK198" s="414"/>
      <c r="AL198" s="414"/>
      <c r="AM198" s="399"/>
    </row>
    <row r="199" spans="7:39" ht="20.149999999999999" customHeight="1" x14ac:dyDescent="0.35"/>
    <row r="200" spans="7:39" ht="20.149999999999999" customHeight="1" x14ac:dyDescent="0.35"/>
    <row r="201" spans="7:39" ht="20.149999999999999" customHeight="1" x14ac:dyDescent="0.35"/>
    <row r="202" spans="7:39" ht="20.149999999999999" customHeight="1" x14ac:dyDescent="0.35"/>
    <row r="203" spans="7:39" ht="20.149999999999999" customHeight="1" x14ac:dyDescent="0.35"/>
    <row r="204" spans="7:39" ht="20.149999999999999" customHeight="1" x14ac:dyDescent="0.35"/>
    <row r="205" spans="7:39" ht="20.149999999999999" customHeight="1" x14ac:dyDescent="0.35"/>
    <row r="206" spans="7:39" ht="20.149999999999999" customHeight="1" x14ac:dyDescent="0.35"/>
    <row r="207" spans="7:39" ht="20.149999999999999" customHeight="1" x14ac:dyDescent="0.35"/>
    <row r="208" spans="7:39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  <row r="731" ht="20.149999999999999" customHeight="1" x14ac:dyDescent="0.35"/>
    <row r="732" ht="20.149999999999999" customHeight="1" x14ac:dyDescent="0.35"/>
    <row r="733" ht="20.149999999999999" customHeight="1" x14ac:dyDescent="0.35"/>
    <row r="734" ht="20.149999999999999" customHeight="1" x14ac:dyDescent="0.35"/>
    <row r="735" ht="20.149999999999999" customHeight="1" x14ac:dyDescent="0.35"/>
    <row r="736" ht="20.149999999999999" customHeight="1" x14ac:dyDescent="0.35"/>
    <row r="737" ht="20.149999999999999" customHeight="1" x14ac:dyDescent="0.35"/>
    <row r="738" ht="20.149999999999999" customHeight="1" x14ac:dyDescent="0.35"/>
    <row r="739" ht="20.149999999999999" customHeight="1" x14ac:dyDescent="0.35"/>
    <row r="740" ht="20.149999999999999" customHeight="1" x14ac:dyDescent="0.35"/>
    <row r="741" ht="20.149999999999999" customHeight="1" x14ac:dyDescent="0.35"/>
    <row r="742" ht="20.149999999999999" customHeight="1" x14ac:dyDescent="0.35"/>
    <row r="743" ht="20.149999999999999" customHeight="1" x14ac:dyDescent="0.35"/>
    <row r="744" ht="20.149999999999999" customHeight="1" x14ac:dyDescent="0.35"/>
    <row r="745" ht="20.149999999999999" customHeight="1" x14ac:dyDescent="0.35"/>
    <row r="746" ht="20.149999999999999" customHeight="1" x14ac:dyDescent="0.35"/>
    <row r="747" ht="20.149999999999999" customHeight="1" x14ac:dyDescent="0.35"/>
    <row r="748" ht="20.149999999999999" customHeight="1" x14ac:dyDescent="0.35"/>
    <row r="749" ht="20.149999999999999" customHeight="1" x14ac:dyDescent="0.35"/>
    <row r="750" ht="20.149999999999999" customHeight="1" x14ac:dyDescent="0.35"/>
    <row r="751" ht="20.149999999999999" customHeight="1" x14ac:dyDescent="0.35"/>
  </sheetData>
  <mergeCells count="46">
    <mergeCell ref="AK48:AK50"/>
    <mergeCell ref="L180:AJ180"/>
    <mergeCell ref="AK180:AK182"/>
    <mergeCell ref="AL180:AL182"/>
    <mergeCell ref="AL87:AL89"/>
    <mergeCell ref="L165:AJ165"/>
    <mergeCell ref="AK165:AK167"/>
    <mergeCell ref="AL165:AL167"/>
    <mergeCell ref="AK87:AK89"/>
    <mergeCell ref="L87:AJ87"/>
    <mergeCell ref="AL48:AL50"/>
    <mergeCell ref="AK126:AK128"/>
    <mergeCell ref="AL126:AL128"/>
    <mergeCell ref="I6:I8"/>
    <mergeCell ref="J6:J8"/>
    <mergeCell ref="K6:K8"/>
    <mergeCell ref="K48:K50"/>
    <mergeCell ref="L48:AJ48"/>
    <mergeCell ref="AL6:AL8"/>
    <mergeCell ref="L6:AJ6"/>
    <mergeCell ref="K165:K167"/>
    <mergeCell ref="H180:H182"/>
    <mergeCell ref="I180:I182"/>
    <mergeCell ref="J180:J182"/>
    <mergeCell ref="K180:K182"/>
    <mergeCell ref="H87:H89"/>
    <mergeCell ref="H48:H50"/>
    <mergeCell ref="I48:I50"/>
    <mergeCell ref="J48:J50"/>
    <mergeCell ref="AK6:AK8"/>
    <mergeCell ref="I87:I89"/>
    <mergeCell ref="J87:J89"/>
    <mergeCell ref="K87:K89"/>
    <mergeCell ref="H6:H8"/>
    <mergeCell ref="AK194:AK196"/>
    <mergeCell ref="AL194:AL196"/>
    <mergeCell ref="H194:H196"/>
    <mergeCell ref="I194:I196"/>
    <mergeCell ref="J194:J196"/>
    <mergeCell ref="K194:K196"/>
    <mergeCell ref="L194:AJ194"/>
    <mergeCell ref="H126:H128"/>
    <mergeCell ref="I126:I128"/>
    <mergeCell ref="J126:J128"/>
    <mergeCell ref="K126:K128"/>
    <mergeCell ref="L126:AJ126"/>
  </mergeCells>
  <conditionalFormatting sqref="J9:J38">
    <cfRule type="cellIs" dxfId="24" priority="1" operator="equal">
      <formula>"Manual entry required"</formula>
    </cfRule>
  </conditionalFormatting>
  <conditionalFormatting sqref="M9:AL9 L9:AL38">
    <cfRule type="cellIs" dxfId="23" priority="7" stopIfTrue="1" operator="equal">
      <formula>"ERROR"</formula>
    </cfRule>
  </conditionalFormatting>
  <conditionalFormatting sqref="M9:AL9 L9:AL39">
    <cfRule type="cellIs" priority="8" stopIfTrue="1" operator="equal">
      <formula>""</formula>
    </cfRule>
  </conditionalFormatting>
  <conditionalFormatting sqref="AK9:AL39">
    <cfRule type="cellIs" dxfId="22" priority="10" operator="greaterThanOrEqual">
      <formula>AK$41</formula>
    </cfRule>
  </conditionalFormatting>
  <conditionalFormatting sqref="AL9:AL39">
    <cfRule type="cellIs" dxfId="21" priority="9" operator="greaterThanOrEqual">
      <formula>AL$42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1"/>
  </sheetPr>
  <dimension ref="B1:U39"/>
  <sheetViews>
    <sheetView zoomScale="70" zoomScaleNormal="70" workbookViewId="0">
      <selection activeCell="H8" sqref="H8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31.84375" style="3" customWidth="1"/>
    <col min="5" max="5" width="2.84375" style="3" customWidth="1"/>
    <col min="6" max="6" width="18.4609375" style="3" customWidth="1"/>
    <col min="7" max="7" width="3.23046875" style="3" customWidth="1"/>
    <col min="8" max="10" width="14.69140625" style="3" customWidth="1"/>
    <col min="11" max="18" width="20.765625" style="99" customWidth="1"/>
    <col min="19" max="19" width="2.84375" style="3" customWidth="1"/>
    <col min="20" max="20" width="8.84375" style="3"/>
    <col min="21" max="21" width="31.4609375" style="3" customWidth="1"/>
    <col min="22" max="16384" width="8.84375" style="3"/>
  </cols>
  <sheetData>
    <row r="1" spans="2:21" ht="12" customHeight="1" x14ac:dyDescent="0.35"/>
    <row r="2" spans="2:21" ht="20.149999999999999" customHeight="1" x14ac:dyDescent="0.35">
      <c r="B2" s="18" t="s">
        <v>480</v>
      </c>
    </row>
    <row r="3" spans="2:21" ht="20.149999999999999" customHeight="1" x14ac:dyDescent="0.35">
      <c r="B3" s="18"/>
    </row>
    <row r="4" spans="2:21" ht="20.149999999999999" customHeight="1" thickBot="1" x14ac:dyDescent="0.4">
      <c r="B4" s="4" t="s">
        <v>0</v>
      </c>
      <c r="C4" s="4" t="s">
        <v>413</v>
      </c>
      <c r="H4" s="19" t="s">
        <v>453</v>
      </c>
    </row>
    <row r="5" spans="2:21" ht="20.149999999999999" customHeight="1" thickBot="1" x14ac:dyDescent="0.4">
      <c r="B5" s="5" t="s">
        <v>21</v>
      </c>
      <c r="C5" s="5" t="s">
        <v>436</v>
      </c>
      <c r="H5" s="393"/>
      <c r="I5" s="393"/>
      <c r="J5" s="393"/>
      <c r="K5" s="406"/>
      <c r="L5" s="406"/>
      <c r="M5" s="406"/>
      <c r="N5" s="406"/>
      <c r="O5" s="406"/>
      <c r="P5" s="406"/>
      <c r="Q5" s="406"/>
      <c r="R5" s="406"/>
      <c r="S5" s="394"/>
    </row>
    <row r="6" spans="2:21" ht="20.149999999999999" customHeight="1" x14ac:dyDescent="0.35">
      <c r="B6" s="5" t="s">
        <v>22</v>
      </c>
      <c r="C6" s="5" t="s">
        <v>437</v>
      </c>
      <c r="H6" s="467" t="s">
        <v>444</v>
      </c>
      <c r="I6" s="470" t="s">
        <v>445</v>
      </c>
      <c r="J6" s="527" t="s">
        <v>446</v>
      </c>
      <c r="K6" s="532" t="s">
        <v>233</v>
      </c>
      <c r="L6" s="533"/>
      <c r="M6" s="533"/>
      <c r="N6" s="533"/>
      <c r="O6" s="533"/>
      <c r="P6" s="533"/>
      <c r="Q6" s="533"/>
      <c r="R6" s="545"/>
      <c r="S6" s="400"/>
    </row>
    <row r="7" spans="2:21" ht="48.75" customHeight="1" thickBot="1" x14ac:dyDescent="0.4">
      <c r="B7" s="5" t="s">
        <v>27</v>
      </c>
      <c r="C7" s="5" t="s">
        <v>438</v>
      </c>
      <c r="H7" s="469"/>
      <c r="I7" s="472"/>
      <c r="J7" s="500"/>
      <c r="K7" s="59" t="s">
        <v>234</v>
      </c>
      <c r="L7" s="60" t="s">
        <v>235</v>
      </c>
      <c r="M7" s="60" t="s">
        <v>236</v>
      </c>
      <c r="N7" s="61" t="s">
        <v>237</v>
      </c>
      <c r="O7" s="61" t="s">
        <v>238</v>
      </c>
      <c r="P7" s="61" t="s">
        <v>239</v>
      </c>
      <c r="Q7" s="101" t="s">
        <v>240</v>
      </c>
      <c r="R7" s="159" t="s">
        <v>241</v>
      </c>
      <c r="S7" s="400"/>
    </row>
    <row r="8" spans="2:21" ht="20.149999999999999" customHeight="1" x14ac:dyDescent="0.35">
      <c r="B8" s="5" t="s">
        <v>227</v>
      </c>
      <c r="C8" s="5" t="s">
        <v>470</v>
      </c>
      <c r="H8" s="206"/>
      <c r="I8" s="207"/>
      <c r="J8" s="207"/>
      <c r="K8" s="206"/>
      <c r="L8" s="205"/>
      <c r="M8" s="205"/>
      <c r="N8" s="205"/>
      <c r="O8" s="205"/>
      <c r="P8" s="205"/>
      <c r="Q8" s="205"/>
      <c r="R8" s="263"/>
      <c r="S8" s="400"/>
      <c r="T8" s="99"/>
      <c r="U8" s="87"/>
    </row>
    <row r="9" spans="2:21" ht="20.149999999999999" customHeight="1" x14ac:dyDescent="0.35">
      <c r="B9" s="5" t="s">
        <v>242</v>
      </c>
      <c r="C9" s="5" t="s">
        <v>471</v>
      </c>
      <c r="H9" s="208"/>
      <c r="I9" s="195"/>
      <c r="J9" s="195"/>
      <c r="K9" s="208"/>
      <c r="L9" s="204"/>
      <c r="M9" s="204"/>
      <c r="N9" s="204"/>
      <c r="O9" s="204"/>
      <c r="P9" s="204"/>
      <c r="Q9" s="204"/>
      <c r="R9" s="264"/>
      <c r="S9" s="400"/>
      <c r="U9" s="87"/>
    </row>
    <row r="10" spans="2:21" ht="20.149999999999999" customHeight="1" x14ac:dyDescent="0.35">
      <c r="B10" s="5" t="s">
        <v>122</v>
      </c>
      <c r="C10" s="5" t="s">
        <v>457</v>
      </c>
      <c r="H10" s="208"/>
      <c r="I10" s="195"/>
      <c r="J10" s="195"/>
      <c r="K10" s="208"/>
      <c r="L10" s="204"/>
      <c r="M10" s="204"/>
      <c r="N10" s="204"/>
      <c r="O10" s="204"/>
      <c r="P10" s="204"/>
      <c r="Q10" s="204"/>
      <c r="R10" s="264"/>
      <c r="S10" s="400"/>
      <c r="U10" s="88"/>
    </row>
    <row r="11" spans="2:21" ht="20.149999999999999" customHeight="1" x14ac:dyDescent="0.35">
      <c r="B11" s="5" t="s">
        <v>123</v>
      </c>
      <c r="C11" s="5" t="s">
        <v>458</v>
      </c>
      <c r="H11" s="208"/>
      <c r="I11" s="195"/>
      <c r="J11" s="195"/>
      <c r="K11" s="208"/>
      <c r="L11" s="204"/>
      <c r="M11" s="204"/>
      <c r="N11" s="204"/>
      <c r="O11" s="204"/>
      <c r="P11" s="204"/>
      <c r="Q11" s="204"/>
      <c r="R11" s="264"/>
      <c r="S11" s="400"/>
      <c r="U11" s="88"/>
    </row>
    <row r="12" spans="2:21" ht="20.149999999999999" customHeight="1" x14ac:dyDescent="0.35">
      <c r="B12" s="5" t="s">
        <v>124</v>
      </c>
      <c r="C12" s="5" t="s">
        <v>459</v>
      </c>
      <c r="H12" s="208"/>
      <c r="I12" s="195"/>
      <c r="J12" s="195"/>
      <c r="K12" s="208"/>
      <c r="L12" s="204"/>
      <c r="M12" s="204"/>
      <c r="N12" s="204"/>
      <c r="O12" s="204"/>
      <c r="P12" s="204"/>
      <c r="Q12" s="204"/>
      <c r="R12" s="264"/>
      <c r="S12" s="400"/>
      <c r="U12" s="88"/>
    </row>
    <row r="13" spans="2:21" ht="20.149999999999999" customHeight="1" x14ac:dyDescent="0.35">
      <c r="D13" s="3" t="s">
        <v>441</v>
      </c>
      <c r="H13" s="208"/>
      <c r="I13" s="195"/>
      <c r="J13" s="195"/>
      <c r="K13" s="208"/>
      <c r="L13" s="204"/>
      <c r="M13" s="204"/>
      <c r="N13" s="204"/>
      <c r="O13" s="204"/>
      <c r="P13" s="204"/>
      <c r="Q13" s="204"/>
      <c r="R13" s="264"/>
      <c r="S13" s="400"/>
      <c r="U13" s="87"/>
    </row>
    <row r="14" spans="2:21" ht="20.149999999999999" customHeight="1" x14ac:dyDescent="0.35">
      <c r="G14" s="396"/>
      <c r="H14" s="208"/>
      <c r="I14" s="195"/>
      <c r="J14" s="195"/>
      <c r="K14" s="208"/>
      <c r="L14" s="204"/>
      <c r="M14" s="204"/>
      <c r="N14" s="204"/>
      <c r="O14" s="204"/>
      <c r="P14" s="204"/>
      <c r="Q14" s="204"/>
      <c r="R14" s="264"/>
      <c r="S14" s="400"/>
      <c r="U14" s="87"/>
    </row>
    <row r="15" spans="2:21" ht="20.149999999999999" customHeight="1" thickBot="1" x14ac:dyDescent="0.4">
      <c r="B15" s="4" t="s">
        <v>460</v>
      </c>
      <c r="G15" s="396"/>
      <c r="H15" s="208"/>
      <c r="I15" s="195"/>
      <c r="J15" s="195"/>
      <c r="K15" s="208"/>
      <c r="L15" s="204"/>
      <c r="M15" s="204"/>
      <c r="N15" s="204"/>
      <c r="O15" s="204"/>
      <c r="P15" s="204"/>
      <c r="Q15" s="204"/>
      <c r="R15" s="264"/>
      <c r="S15" s="400"/>
      <c r="U15" s="88"/>
    </row>
    <row r="16" spans="2:21" ht="20.149999999999999" customHeight="1" thickBot="1" x14ac:dyDescent="0.4">
      <c r="B16" s="395"/>
      <c r="C16" s="393"/>
      <c r="D16" s="393"/>
      <c r="E16" s="394"/>
      <c r="G16" s="396"/>
      <c r="H16" s="208"/>
      <c r="I16" s="195"/>
      <c r="J16" s="195"/>
      <c r="K16" s="208"/>
      <c r="L16" s="204"/>
      <c r="M16" s="204"/>
      <c r="N16" s="204"/>
      <c r="O16" s="204"/>
      <c r="P16" s="204"/>
      <c r="Q16" s="204"/>
      <c r="R16" s="264"/>
      <c r="S16" s="400"/>
      <c r="U16" s="87"/>
    </row>
    <row r="17" spans="2:21" ht="20.149999999999999" customHeight="1" x14ac:dyDescent="0.35">
      <c r="B17" s="396"/>
      <c r="C17" s="26" t="s">
        <v>442</v>
      </c>
      <c r="D17" s="202"/>
      <c r="E17" s="400"/>
      <c r="G17" s="396"/>
      <c r="H17" s="208"/>
      <c r="I17" s="195"/>
      <c r="J17" s="195"/>
      <c r="K17" s="208"/>
      <c r="L17" s="204"/>
      <c r="M17" s="204"/>
      <c r="N17" s="204"/>
      <c r="O17" s="204"/>
      <c r="P17" s="204"/>
      <c r="Q17" s="204"/>
      <c r="R17" s="264"/>
      <c r="S17" s="400"/>
      <c r="U17" s="87"/>
    </row>
    <row r="18" spans="2:21" ht="20.149999999999999" customHeight="1" thickBot="1" x14ac:dyDescent="0.4">
      <c r="B18" s="396"/>
      <c r="C18" s="27" t="s">
        <v>443</v>
      </c>
      <c r="D18" s="203"/>
      <c r="E18" s="400"/>
      <c r="G18" s="396"/>
      <c r="H18" s="208"/>
      <c r="I18" s="195"/>
      <c r="J18" s="195"/>
      <c r="K18" s="208"/>
      <c r="L18" s="204"/>
      <c r="M18" s="204"/>
      <c r="N18" s="204"/>
      <c r="O18" s="204"/>
      <c r="P18" s="204"/>
      <c r="Q18" s="204"/>
      <c r="R18" s="264"/>
      <c r="S18" s="400"/>
      <c r="U18" s="87"/>
    </row>
    <row r="19" spans="2:21" ht="20.149999999999999" customHeight="1" thickBot="1" x14ac:dyDescent="0.4">
      <c r="B19" s="397"/>
      <c r="C19" s="398"/>
      <c r="D19" s="398"/>
      <c r="E19" s="399"/>
      <c r="G19" s="396"/>
      <c r="H19" s="208"/>
      <c r="I19" s="195"/>
      <c r="J19" s="195"/>
      <c r="K19" s="208"/>
      <c r="L19" s="204"/>
      <c r="M19" s="204"/>
      <c r="N19" s="204"/>
      <c r="O19" s="204"/>
      <c r="P19" s="204"/>
      <c r="Q19" s="204"/>
      <c r="R19" s="264"/>
      <c r="S19" s="400"/>
      <c r="U19" s="87"/>
    </row>
    <row r="20" spans="2:21" ht="20.149999999999999" customHeight="1" x14ac:dyDescent="0.35">
      <c r="G20" s="396"/>
      <c r="H20" s="208"/>
      <c r="I20" s="195"/>
      <c r="J20" s="195"/>
      <c r="K20" s="208"/>
      <c r="L20" s="204"/>
      <c r="M20" s="204"/>
      <c r="N20" s="204"/>
      <c r="O20" s="204"/>
      <c r="P20" s="204"/>
      <c r="Q20" s="204"/>
      <c r="R20" s="264"/>
      <c r="S20" s="400"/>
      <c r="U20" s="87"/>
    </row>
    <row r="21" spans="2:21" ht="20.149999999999999" customHeight="1" x14ac:dyDescent="0.35">
      <c r="G21" s="396"/>
      <c r="H21" s="208"/>
      <c r="I21" s="195"/>
      <c r="J21" s="195"/>
      <c r="K21" s="208"/>
      <c r="L21" s="204"/>
      <c r="M21" s="204"/>
      <c r="N21" s="204"/>
      <c r="O21" s="204"/>
      <c r="P21" s="204"/>
      <c r="Q21" s="204"/>
      <c r="R21" s="264"/>
      <c r="S21" s="400"/>
      <c r="U21" s="88"/>
    </row>
    <row r="22" spans="2:21" ht="20.149999999999999" customHeight="1" x14ac:dyDescent="0.35">
      <c r="G22" s="396"/>
      <c r="H22" s="208"/>
      <c r="I22" s="195"/>
      <c r="J22" s="195"/>
      <c r="K22" s="208"/>
      <c r="L22" s="204"/>
      <c r="M22" s="204"/>
      <c r="N22" s="204"/>
      <c r="O22" s="204"/>
      <c r="P22" s="204"/>
      <c r="Q22" s="204"/>
      <c r="R22" s="264"/>
      <c r="S22" s="400"/>
      <c r="U22" s="88"/>
    </row>
    <row r="23" spans="2:21" ht="20.149999999999999" customHeight="1" x14ac:dyDescent="0.35">
      <c r="G23" s="396"/>
      <c r="H23" s="208"/>
      <c r="I23" s="195"/>
      <c r="J23" s="195"/>
      <c r="K23" s="208"/>
      <c r="L23" s="204"/>
      <c r="M23" s="204"/>
      <c r="N23" s="204"/>
      <c r="O23" s="204"/>
      <c r="P23" s="204"/>
      <c r="Q23" s="204"/>
      <c r="R23" s="264"/>
      <c r="S23" s="400"/>
      <c r="U23" s="87"/>
    </row>
    <row r="24" spans="2:21" ht="20.149999999999999" customHeight="1" x14ac:dyDescent="0.35">
      <c r="G24" s="396"/>
      <c r="H24" s="208"/>
      <c r="I24" s="195"/>
      <c r="J24" s="195"/>
      <c r="K24" s="208"/>
      <c r="L24" s="204"/>
      <c r="M24" s="204"/>
      <c r="N24" s="204"/>
      <c r="O24" s="204"/>
      <c r="P24" s="204"/>
      <c r="Q24" s="204"/>
      <c r="R24" s="264"/>
      <c r="S24" s="400"/>
      <c r="U24" s="88"/>
    </row>
    <row r="25" spans="2:21" ht="20.149999999999999" customHeight="1" x14ac:dyDescent="0.35">
      <c r="G25" s="396"/>
      <c r="H25" s="208"/>
      <c r="I25" s="195"/>
      <c r="J25" s="195"/>
      <c r="K25" s="208"/>
      <c r="L25" s="204"/>
      <c r="M25" s="204"/>
      <c r="N25" s="204"/>
      <c r="O25" s="204"/>
      <c r="P25" s="204"/>
      <c r="Q25" s="204"/>
      <c r="R25" s="264"/>
      <c r="S25" s="400"/>
      <c r="U25" s="87"/>
    </row>
    <row r="26" spans="2:21" ht="20.149999999999999" customHeight="1" x14ac:dyDescent="0.35">
      <c r="G26" s="396"/>
      <c r="H26" s="208"/>
      <c r="I26" s="195"/>
      <c r="J26" s="195"/>
      <c r="K26" s="208"/>
      <c r="L26" s="204"/>
      <c r="M26" s="204"/>
      <c r="N26" s="204"/>
      <c r="O26" s="204"/>
      <c r="P26" s="204"/>
      <c r="Q26" s="204"/>
      <c r="R26" s="264"/>
      <c r="S26" s="400"/>
      <c r="U26" s="87"/>
    </row>
    <row r="27" spans="2:21" ht="20.149999999999999" customHeight="1" x14ac:dyDescent="0.35">
      <c r="G27" s="396"/>
      <c r="H27" s="208"/>
      <c r="I27" s="195"/>
      <c r="J27" s="195"/>
      <c r="K27" s="208"/>
      <c r="L27" s="204"/>
      <c r="M27" s="204"/>
      <c r="N27" s="204"/>
      <c r="O27" s="204"/>
      <c r="P27" s="204"/>
      <c r="Q27" s="204"/>
      <c r="R27" s="264"/>
      <c r="S27" s="400"/>
      <c r="U27" s="88"/>
    </row>
    <row r="28" spans="2:21" ht="20.149999999999999" customHeight="1" x14ac:dyDescent="0.35">
      <c r="G28" s="396"/>
      <c r="H28" s="208"/>
      <c r="I28" s="195"/>
      <c r="J28" s="195"/>
      <c r="K28" s="208"/>
      <c r="L28" s="204"/>
      <c r="M28" s="204"/>
      <c r="N28" s="204"/>
      <c r="O28" s="204"/>
      <c r="P28" s="204"/>
      <c r="Q28" s="204"/>
      <c r="R28" s="264"/>
      <c r="S28" s="400"/>
      <c r="U28" s="88"/>
    </row>
    <row r="29" spans="2:21" ht="20.149999999999999" customHeight="1" x14ac:dyDescent="0.35">
      <c r="G29" s="396"/>
      <c r="H29" s="208"/>
      <c r="I29" s="195"/>
      <c r="J29" s="195"/>
      <c r="K29" s="208"/>
      <c r="L29" s="204"/>
      <c r="M29" s="204"/>
      <c r="N29" s="204"/>
      <c r="O29" s="204"/>
      <c r="P29" s="204"/>
      <c r="Q29" s="204"/>
      <c r="R29" s="264"/>
      <c r="S29" s="400"/>
      <c r="U29" s="87"/>
    </row>
    <row r="30" spans="2:21" ht="20.149999999999999" customHeight="1" x14ac:dyDescent="0.35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64"/>
      <c r="S30" s="400"/>
      <c r="U30" s="87"/>
    </row>
    <row r="31" spans="2:21" ht="20.149999999999999" customHeight="1" x14ac:dyDescent="0.35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64"/>
      <c r="S31" s="400"/>
    </row>
    <row r="32" spans="2:21" ht="20.149999999999999" customHeight="1" x14ac:dyDescent="0.35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64"/>
      <c r="S32" s="400"/>
    </row>
    <row r="33" spans="7:19" ht="20.149999999999999" customHeight="1" x14ac:dyDescent="0.35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64"/>
      <c r="S33" s="400"/>
    </row>
    <row r="34" spans="7:19" ht="20.149999999999999" customHeight="1" x14ac:dyDescent="0.35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64"/>
      <c r="S34" s="400"/>
    </row>
    <row r="35" spans="7:19" ht="20.149999999999999" customHeight="1" x14ac:dyDescent="0.35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64"/>
      <c r="S35" s="400"/>
    </row>
    <row r="36" spans="7:19" ht="20.149999999999999" customHeight="1" x14ac:dyDescent="0.35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64"/>
      <c r="S36" s="400"/>
    </row>
    <row r="37" spans="7:19" ht="20.149999999999999" customHeight="1" thickBot="1" x14ac:dyDescent="0.4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65"/>
      <c r="S37" s="400"/>
    </row>
    <row r="38" spans="7:19" ht="20.149999999999999" customHeight="1" thickBot="1" x14ac:dyDescent="0.4">
      <c r="G38" s="396"/>
      <c r="H38" s="503" t="s">
        <v>125</v>
      </c>
      <c r="I38" s="504"/>
      <c r="J38" s="505"/>
      <c r="K38" s="211"/>
      <c r="L38" s="245"/>
      <c r="M38" s="245"/>
      <c r="N38" s="245"/>
      <c r="O38" s="245"/>
      <c r="P38" s="245"/>
      <c r="Q38" s="245"/>
      <c r="R38" s="266"/>
      <c r="S38" s="400"/>
    </row>
    <row r="39" spans="7:19" ht="20.149999999999999" customHeight="1" thickBot="1" x14ac:dyDescent="0.4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399"/>
    </row>
  </sheetData>
  <sheetProtection algorithmName="SHA-512" hashValue="hZRM2X6h8gpYQBy7DKLbD6/LzF9cNxUJwya259/mnLDmoU+n1kkt62kSjs/vh3o+J37g82cafNy59QC2ZnXC2Q==" saltValue="xJU1qRP3fOFNdfLAax3UGg==" spinCount="100000" sheet="1" selectLockedCells="1"/>
  <mergeCells count="5">
    <mergeCell ref="K6:R6"/>
    <mergeCell ref="H38:J38"/>
    <mergeCell ref="H6:H7"/>
    <mergeCell ref="I6:I7"/>
    <mergeCell ref="J6:J7"/>
  </mergeCells>
  <conditionalFormatting sqref="D17:D18">
    <cfRule type="cellIs" dxfId="20" priority="4" stopIfTrue="1" operator="equal">
      <formula>""</formula>
    </cfRule>
  </conditionalFormatting>
  <conditionalFormatting sqref="H8:J37">
    <cfRule type="cellIs" dxfId="19" priority="1" stopIfTrue="1" operator="equal">
      <formula>""</formula>
    </cfRule>
  </conditionalFormatting>
  <conditionalFormatting sqref="J8:J37">
    <cfRule type="expression" dxfId="18" priority="2" stopIfTrue="1">
      <formula>(ISNUMBER(SEARCH(",",J8)))</formula>
    </cfRule>
  </conditionalFormatting>
  <conditionalFormatting sqref="K8:R37">
    <cfRule type="cellIs" priority="13" stopIfTrue="1" operator="between">
      <formula>K$38</formula>
      <formula>100000000000000</formula>
    </cfRule>
    <cfRule type="cellIs" dxfId="16" priority="16" operator="lessThan">
      <formula>K$38</formula>
    </cfRule>
    <cfRule type="cellIs" dxfId="15" priority="18" stopIfTrue="1" operator="notEqual">
      <formula>"&lt;LOD"</formula>
    </cfRule>
  </conditionalFormatting>
  <conditionalFormatting sqref="K8:R38">
    <cfRule type="cellIs" dxfId="14" priority="12" stopIfTrue="1" operator="equal">
      <formula>""</formula>
    </cfRule>
  </conditionalFormatting>
  <dataValidations count="2">
    <dataValidation type="custom" showErrorMessage="1" errorTitle="Invalid entry" error="Enter numerical values only or, if the value for input is less than the limit of detection, enter &quot;&lt;LOD&quot; in the cell._x000a__x000a_Ensure you have entered the limit of detection for the compound before entering the analysis outputs._x000a_" sqref="K8:R37" xr:uid="{00000000-0002-0000-0D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18" xr:uid="{00000000-0002-0000-0D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910BD0-75C1-45CA-9E90-ED89BBE162A2}">
            <xm:f>NOT(ISNUMBER(MATCH(J8,'Gwybodaeth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D00-000002000000}">
          <x14:formula1>
            <xm:f>'Gwybodaeth Ymgeiswyr'!$C$25:$C$30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D00-000003000000}">
          <x14:formula1>
            <xm:f>'Gwybodaeth Ymgeiswyr'!$K$8:$K$35</xm:f>
          </x14:formula1>
          <xm:sqref>J8:J37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009999"/>
  </sheetPr>
  <dimension ref="B1:T730"/>
  <sheetViews>
    <sheetView zoomScale="70" zoomScaleNormal="70" workbookViewId="0">
      <selection activeCell="Q197" sqref="Q197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23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24.3046875" style="3" bestFit="1" customWidth="1"/>
    <col min="11" max="11" width="26.07421875" style="131" customWidth="1"/>
    <col min="12" max="12" width="24.69140625" style="3" customWidth="1"/>
    <col min="13" max="19" width="24.765625" style="3" customWidth="1"/>
    <col min="20" max="20" width="3.69140625" style="70" customWidth="1"/>
    <col min="21" max="21" width="3.84375" style="3" customWidth="1"/>
    <col min="22" max="16384" width="8.84375" style="3"/>
  </cols>
  <sheetData>
    <row r="1" spans="2:20" ht="12" customHeight="1" x14ac:dyDescent="0.35"/>
    <row r="2" spans="2:20" ht="20.149999999999999" customHeight="1" x14ac:dyDescent="0.35">
      <c r="B2" s="18" t="s">
        <v>243</v>
      </c>
    </row>
    <row r="3" spans="2:20" ht="20.149999999999999" customHeight="1" x14ac:dyDescent="0.35">
      <c r="B3" s="18"/>
    </row>
    <row r="4" spans="2:20" ht="20.149999999999999" customHeight="1" thickBot="1" x14ac:dyDescent="0.4">
      <c r="B4" s="4" t="s">
        <v>71</v>
      </c>
      <c r="H4" s="19" t="s">
        <v>244</v>
      </c>
    </row>
    <row r="5" spans="2:20" ht="20.149999999999999" customHeight="1" thickBot="1" x14ac:dyDescent="0.4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4"/>
    </row>
    <row r="6" spans="2:20" ht="20.149999999999999" customHeight="1" x14ac:dyDescent="0.35">
      <c r="B6" s="396"/>
      <c r="C6" s="26" t="s">
        <v>4</v>
      </c>
      <c r="D6" s="197" t="str">
        <f>IF('Gwybodaeth Ymgeiswyr'!E15="","",'Gwybodaeth Ymgeiswyr'!E15)</f>
        <v/>
      </c>
      <c r="E6" s="400"/>
      <c r="G6" s="396"/>
      <c r="H6" s="467" t="s">
        <v>23</v>
      </c>
      <c r="I6" s="470" t="s">
        <v>9</v>
      </c>
      <c r="J6" s="470" t="s">
        <v>78</v>
      </c>
      <c r="K6" s="527" t="s">
        <v>2</v>
      </c>
      <c r="L6" s="539" t="s">
        <v>245</v>
      </c>
      <c r="M6" s="540"/>
      <c r="N6" s="540"/>
      <c r="O6" s="540"/>
      <c r="P6" s="540"/>
      <c r="Q6" s="540"/>
      <c r="R6" s="540"/>
      <c r="S6" s="553"/>
      <c r="T6" s="400"/>
    </row>
    <row r="7" spans="2:20" ht="47" thickBot="1" x14ac:dyDescent="0.4">
      <c r="B7" s="396"/>
      <c r="C7" s="31" t="s">
        <v>89</v>
      </c>
      <c r="D7" s="198" t="str">
        <f>IF('Gwybodaeth Ymgeiswyr'!E16="","",'Gwybodaeth Ymgeiswyr'!E16)</f>
        <v/>
      </c>
      <c r="E7" s="400"/>
      <c r="G7" s="396"/>
      <c r="H7" s="469"/>
      <c r="I7" s="472"/>
      <c r="J7" s="472"/>
      <c r="K7" s="500"/>
      <c r="L7" s="9" t="s">
        <v>234</v>
      </c>
      <c r="M7" s="10" t="s">
        <v>235</v>
      </c>
      <c r="N7" s="10" t="s">
        <v>236</v>
      </c>
      <c r="O7" s="267" t="s">
        <v>237</v>
      </c>
      <c r="P7" s="17" t="s">
        <v>238</v>
      </c>
      <c r="Q7" s="17" t="s">
        <v>239</v>
      </c>
      <c r="R7" s="138" t="s">
        <v>240</v>
      </c>
      <c r="S7" s="11" t="s">
        <v>241</v>
      </c>
      <c r="T7" s="400"/>
    </row>
    <row r="8" spans="2:20" ht="20.149999999999999" customHeight="1" x14ac:dyDescent="0.35">
      <c r="B8" s="396"/>
      <c r="C8" s="31" t="s">
        <v>5</v>
      </c>
      <c r="D8" s="198" t="str">
        <f>IF('Gwybodaeth Ymgeiswyr'!E17="","",'Gwybodaeth Ymgeiswyr'!E17)</f>
        <v/>
      </c>
      <c r="E8" s="400"/>
      <c r="G8" s="396"/>
      <c r="H8" s="20" t="str">
        <f>IF('Organochlorine data'!H8="","",'Organochlorine data'!H8)</f>
        <v/>
      </c>
      <c r="I8" s="21" t="str">
        <f>IF('Organochlorine data'!I8="","",'Organochlorine data'!I8)</f>
        <v/>
      </c>
      <c r="J8" s="205" t="str">
        <f>IFERROR(IF(K8="","",(IF(VLOOKUP(K8,'Gwybodaeth Ymgeiswyr'!$K$8:$L$37,2,0)="y","y",""))),"Manual entry required")</f>
        <v/>
      </c>
      <c r="K8" s="36" t="str">
        <f>IF('Organochlorine data'!J8="","",'Organochlorine data'!J8)</f>
        <v/>
      </c>
      <c r="L8" s="20" t="str">
        <f>IF('Organochlorine data'!K8="","",IF(ISNUMBER('Organochlorine data'!K8)=TRUE, IF('Organochlorine data'!K8&lt;'Organochlorine data'!K$38, "ERROR", 'Organochlorine data'!K8), IF('Organochlorine data'!K8="&lt;LOD",'Organochlorine data'!K$38, "ERROR")))</f>
        <v/>
      </c>
      <c r="M8" s="140" t="str">
        <f>IF('Organochlorine data'!L8="","",IF(ISNUMBER('Organochlorine data'!L8)=TRUE, IF('Organochlorine data'!L8&lt;'Organochlorine data'!L$38, "ERROR", 'Organochlorine data'!L8), IF('Organochlorine data'!L8="&lt;LOD",'Organochlorine data'!L$38, "ERROR")))</f>
        <v/>
      </c>
      <c r="N8" s="140" t="str">
        <f>IF('Organochlorine data'!M8="","",IF(ISNUMBER('Organochlorine data'!M8)=TRUE, IF('Organochlorine data'!M8&lt;'Organochlorine data'!M$38, "ERROR", 'Organochlorine data'!M8), IF('Organochlorine data'!M8="&lt;LOD",'Organochlorine data'!M$38, "ERROR")))</f>
        <v/>
      </c>
      <c r="O8" s="21" t="str">
        <f>IF('Organochlorine data'!N8="","",IF(ISNUMBER('Organochlorine data'!N8)=TRUE, IF('Organochlorine data'!N8&lt;'Organochlorine data'!N$38, "ERROR", 'Organochlorine data'!N8), IF('Organochlorine data'!N8="&lt;LOD",'Organochlorine data'!N$38, "ERROR")))</f>
        <v/>
      </c>
      <c r="P8" s="140" t="str">
        <f>IF('Organochlorine data'!O8="","",IF(ISNUMBER('Organochlorine data'!O8)=TRUE, IF('Organochlorine data'!O8&lt;'Organochlorine data'!O$38, "ERROR", 'Organochlorine data'!O8), IF('Organochlorine data'!O8="&lt;LOD",'Organochlorine data'!O$38, "ERROR")))</f>
        <v/>
      </c>
      <c r="Q8" s="140" t="str">
        <f>IF('Organochlorine data'!P8="","",IF(ISNUMBER('Organochlorine data'!P8)=TRUE, IF('Organochlorine data'!P8&lt;'Organochlorine data'!P$38, "ERROR", 'Organochlorine data'!P8), IF('Organochlorine data'!P8="&lt;LOD",'Organochlorine data'!P$38, "ERROR")))</f>
        <v/>
      </c>
      <c r="R8" s="21" t="str">
        <f>IF('Organochlorine data'!Q8="","",IF(ISNUMBER('Organochlorine data'!Q8)=TRUE, IF('Organochlorine data'!Q8&lt;'Organochlorine data'!Q$38, "ERROR", 'Organochlorine data'!Q8), IF('Organochlorine data'!Q8="&lt;LOD",'Organochlorine data'!Q$38, "ERROR")))</f>
        <v/>
      </c>
      <c r="S8" s="268" t="str">
        <f>IF('Organochlorine data'!R8="","",IF(ISNUMBER('Organochlorine data'!R8)=TRUE, IF('Organochlorine data'!R8&lt;'Organochlorine data'!R$38, "ERROR", 'Organochlorine data'!R8), IF('Organochlorine data'!R8="&lt;LOD",'Organochlorine data'!R$38, "ERROR")))</f>
        <v/>
      </c>
      <c r="T8" s="400"/>
    </row>
    <row r="9" spans="2:20" ht="20.149999999999999" customHeight="1" x14ac:dyDescent="0.35">
      <c r="B9" s="396"/>
      <c r="C9" s="31" t="s">
        <v>6</v>
      </c>
      <c r="D9" s="199" t="str">
        <f>IF('Gwybodaeth Ymgeiswyr'!E18="","",'Gwybodaeth Ymgeiswyr'!E18)</f>
        <v/>
      </c>
      <c r="E9" s="400"/>
      <c r="G9" s="396"/>
      <c r="H9" s="23" t="str">
        <f>IF('Organochlorine data'!H9="","",'Organochlorine data'!H9)</f>
        <v/>
      </c>
      <c r="I9" s="24" t="str">
        <f>IF('Organochlorine data'!I9="","",'Organochlorine data'!I9)</f>
        <v/>
      </c>
      <c r="J9" s="204" t="str">
        <f>IFERROR(IF(K9="","",(IF(VLOOKUP(K9,'Gwybodaeth Ymgeiswyr'!$K$8:$L$37,2,0)="y","y",""))),"Manual entry required")</f>
        <v/>
      </c>
      <c r="K9" s="37" t="str">
        <f>IF('Organochlorine data'!J9="","",'Organochlorine data'!J9)</f>
        <v/>
      </c>
      <c r="L9" s="23" t="str">
        <f>IF('Organochlorine data'!K9="","",IF(ISNUMBER('Organochlorine data'!K9)=TRUE, IF('Organochlorine data'!K9&lt;'Organochlorine data'!K$38, "ERROR", 'Organochlorine data'!K9), IF('Organochlorine data'!K9="&lt;LOD",'Organochlorine data'!K$38, "ERROR")))</f>
        <v/>
      </c>
      <c r="M9" s="141" t="str">
        <f>IF('Organochlorine data'!L9="","",IF(ISNUMBER('Organochlorine data'!L9)=TRUE, IF('Organochlorine data'!L9&lt;'Organochlorine data'!L$38, "ERROR", 'Organochlorine data'!L9), IF('Organochlorine data'!L9="&lt;LOD",'Organochlorine data'!L$38, "ERROR")))</f>
        <v/>
      </c>
      <c r="N9" s="141" t="str">
        <f>IF('Organochlorine data'!M9="","",IF(ISNUMBER('Organochlorine data'!M9)=TRUE, IF('Organochlorine data'!M9&lt;'Organochlorine data'!M$38, "ERROR", 'Organochlorine data'!M9), IF('Organochlorine data'!M9="&lt;LOD",'Organochlorine data'!M$38, "ERROR")))</f>
        <v/>
      </c>
      <c r="O9" s="24" t="str">
        <f>IF('Organochlorine data'!N9="","",IF(ISNUMBER('Organochlorine data'!N9)=TRUE, IF('Organochlorine data'!N9&lt;'Organochlorine data'!N$38, "ERROR", 'Organochlorine data'!N9), IF('Organochlorine data'!N9="&lt;LOD",'Organochlorine data'!N$38, "ERROR")))</f>
        <v/>
      </c>
      <c r="P9" s="141" t="str">
        <f>IF('Organochlorine data'!O9="","",IF(ISNUMBER('Organochlorine data'!O9)=TRUE, IF('Organochlorine data'!O9&lt;'Organochlorine data'!O$38, "ERROR", 'Organochlorine data'!O9), IF('Organochlorine data'!O9="&lt;LOD",'Organochlorine data'!O$38, "ERROR")))</f>
        <v/>
      </c>
      <c r="Q9" s="141" t="str">
        <f>IF('Organochlorine data'!P9="","",IF(ISNUMBER('Organochlorine data'!P9)=TRUE, IF('Organochlorine data'!P9&lt;'Organochlorine data'!P$38, "ERROR", 'Organochlorine data'!P9), IF('Organochlorine data'!P9="&lt;LOD",'Organochlorine data'!P$38, "ERROR")))</f>
        <v/>
      </c>
      <c r="R9" s="24" t="str">
        <f>IF('Organochlorine data'!Q9="","",IF(ISNUMBER('Organochlorine data'!Q9)=TRUE, IF('Organochlorine data'!Q9&lt;'Organochlorine data'!Q$38, "ERROR", 'Organochlorine data'!Q9), IF('Organochlorine data'!Q9="&lt;LOD",'Organochlorine data'!Q$38, "ERROR")))</f>
        <v/>
      </c>
      <c r="S9" s="269" t="str">
        <f>IF('Organochlorine data'!R9="","",IF(ISNUMBER('Organochlorine data'!R9)=TRUE, IF('Organochlorine data'!R9&lt;'Organochlorine data'!R$38, "ERROR", 'Organochlorine data'!R9), IF('Organochlorine data'!R9="&lt;LOD",'Organochlorine data'!R$38, "ERROR")))</f>
        <v/>
      </c>
      <c r="T9" s="400"/>
    </row>
    <row r="10" spans="2:20" ht="20.149999999999999" customHeight="1" thickBot="1" x14ac:dyDescent="0.4">
      <c r="B10" s="396"/>
      <c r="C10" s="32" t="s">
        <v>7</v>
      </c>
      <c r="D10" s="200" t="str">
        <f>IF('Gwybodaeth Ymgeiswyr'!E19="","",'Gwybodaeth Ymgeiswyr'!E19)</f>
        <v/>
      </c>
      <c r="E10" s="400"/>
      <c r="G10" s="396"/>
      <c r="H10" s="23" t="str">
        <f>IF('Organochlorine data'!H10="","",'Organochlorine data'!H10)</f>
        <v/>
      </c>
      <c r="I10" s="24" t="str">
        <f>IF('Organochlorine data'!I10="","",'Organochlorine data'!I10)</f>
        <v/>
      </c>
      <c r="J10" s="204" t="str">
        <f>IFERROR(IF(K10="","",(IF(VLOOKUP(K10,'Gwybodaeth Ymgeiswyr'!$K$8:$L$37,2,0)="y","y",""))),"Manual entry required")</f>
        <v/>
      </c>
      <c r="K10" s="37" t="str">
        <f>IF('Organochlorine data'!J10="","",'Organochlorine data'!J10)</f>
        <v/>
      </c>
      <c r="L10" s="23" t="str">
        <f>IF('Organochlorine data'!K10="","",IF(ISNUMBER('Organochlorine data'!K10)=TRUE, IF('Organochlorine data'!K10&lt;'Organochlorine data'!K$38, "ERROR", 'Organochlorine data'!K10), IF('Organochlorine data'!K10="&lt;LOD",'Organochlorine data'!K$38, "ERROR")))</f>
        <v/>
      </c>
      <c r="M10" s="141" t="str">
        <f>IF('Organochlorine data'!L10="","",IF(ISNUMBER('Organochlorine data'!L10)=TRUE, IF('Organochlorine data'!L10&lt;'Organochlorine data'!L$38, "ERROR", 'Organochlorine data'!L10), IF('Organochlorine data'!L10="&lt;LOD",'Organochlorine data'!L$38, "ERROR")))</f>
        <v/>
      </c>
      <c r="N10" s="141" t="str">
        <f>IF('Organochlorine data'!M10="","",IF(ISNUMBER('Organochlorine data'!M10)=TRUE, IF('Organochlorine data'!M10&lt;'Organochlorine data'!M$38, "ERROR", 'Organochlorine data'!M10), IF('Organochlorine data'!M10="&lt;LOD",'Organochlorine data'!M$38, "ERROR")))</f>
        <v/>
      </c>
      <c r="O10" s="24" t="str">
        <f>IF('Organochlorine data'!N10="","",IF(ISNUMBER('Organochlorine data'!N10)=TRUE, IF('Organochlorine data'!N10&lt;'Organochlorine data'!N$38, "ERROR", 'Organochlorine data'!N10), IF('Organochlorine data'!N10="&lt;LOD",'Organochlorine data'!N$38, "ERROR")))</f>
        <v/>
      </c>
      <c r="P10" s="141" t="str">
        <f>IF('Organochlorine data'!O10="","",IF(ISNUMBER('Organochlorine data'!O10)=TRUE, IF('Organochlorine data'!O10&lt;'Organochlorine data'!O$38, "ERROR", 'Organochlorine data'!O10), IF('Organochlorine data'!O10="&lt;LOD",'Organochlorine data'!O$38, "ERROR")))</f>
        <v/>
      </c>
      <c r="Q10" s="141" t="str">
        <f>IF('Organochlorine data'!P10="","",IF(ISNUMBER('Organochlorine data'!P10)=TRUE, IF('Organochlorine data'!P10&lt;'Organochlorine data'!P$38, "ERROR", 'Organochlorine data'!P10), IF('Organochlorine data'!P10="&lt;LOD",'Organochlorine data'!P$38, "ERROR")))</f>
        <v/>
      </c>
      <c r="R10" s="24" t="str">
        <f>IF('Organochlorine data'!Q10="","",IF(ISNUMBER('Organochlorine data'!Q10)=TRUE, IF('Organochlorine data'!Q10&lt;'Organochlorine data'!Q$38, "ERROR", 'Organochlorine data'!Q10), IF('Organochlorine data'!Q10="&lt;LOD",'Organochlorine data'!Q$38, "ERROR")))</f>
        <v/>
      </c>
      <c r="S10" s="269" t="str">
        <f>IF('Organochlorine data'!R10="","",IF(ISNUMBER('Organochlorine data'!R10)=TRUE, IF('Organochlorine data'!R10&lt;'Organochlorine data'!R$38, "ERROR", 'Organochlorine data'!R10), IF('Organochlorine data'!R10="&lt;LOD",'Organochlorine data'!R$38, "ERROR")))</f>
        <v/>
      </c>
      <c r="T10" s="400"/>
    </row>
    <row r="11" spans="2:20" ht="20.149999999999999" customHeight="1" thickBot="1" x14ac:dyDescent="0.4">
      <c r="B11" s="396"/>
      <c r="C11" s="393"/>
      <c r="D11" s="393"/>
      <c r="E11" s="400"/>
      <c r="G11" s="396"/>
      <c r="H11" s="23" t="str">
        <f>IF('Organochlorine data'!H11="","",'Organochlorine data'!H11)</f>
        <v/>
      </c>
      <c r="I11" s="24" t="str">
        <f>IF('Organochlorine data'!I11="","",'Organochlorine data'!I11)</f>
        <v/>
      </c>
      <c r="J11" s="204" t="str">
        <f>IFERROR(IF(K11="","",(IF(VLOOKUP(K11,'Gwybodaeth Ymgeiswyr'!$K$8:$L$37,2,0)="y","y",""))),"Manual entry required")</f>
        <v/>
      </c>
      <c r="K11" s="37" t="str">
        <f>IF('Organochlorine data'!J11="","",'Organochlorine data'!J11)</f>
        <v/>
      </c>
      <c r="L11" s="23" t="str">
        <f>IF('Organochlorine data'!K11="","",IF(ISNUMBER('Organochlorine data'!K11)=TRUE, IF('Organochlorine data'!K11&lt;'Organochlorine data'!K$38, "ERROR", 'Organochlorine data'!K11), IF('Organochlorine data'!K11="&lt;LOD",'Organochlorine data'!K$38, "ERROR")))</f>
        <v/>
      </c>
      <c r="M11" s="141" t="str">
        <f>IF('Organochlorine data'!L11="","",IF(ISNUMBER('Organochlorine data'!L11)=TRUE, IF('Organochlorine data'!L11&lt;'Organochlorine data'!L$38, "ERROR", 'Organochlorine data'!L11), IF('Organochlorine data'!L11="&lt;LOD",'Organochlorine data'!L$38, "ERROR")))</f>
        <v/>
      </c>
      <c r="N11" s="141" t="str">
        <f>IF('Organochlorine data'!M11="","",IF(ISNUMBER('Organochlorine data'!M11)=TRUE, IF('Organochlorine data'!M11&lt;'Organochlorine data'!M$38, "ERROR", 'Organochlorine data'!M11), IF('Organochlorine data'!M11="&lt;LOD",'Organochlorine data'!M$38, "ERROR")))</f>
        <v/>
      </c>
      <c r="O11" s="24" t="str">
        <f>IF('Organochlorine data'!N11="","",IF(ISNUMBER('Organochlorine data'!N11)=TRUE, IF('Organochlorine data'!N11&lt;'Organochlorine data'!N$38, "ERROR", 'Organochlorine data'!N11), IF('Organochlorine data'!N11="&lt;LOD",'Organochlorine data'!N$38, "ERROR")))</f>
        <v/>
      </c>
      <c r="P11" s="141" t="str">
        <f>IF('Organochlorine data'!O11="","",IF(ISNUMBER('Organochlorine data'!O11)=TRUE, IF('Organochlorine data'!O11&lt;'Organochlorine data'!O$38, "ERROR", 'Organochlorine data'!O11), IF('Organochlorine data'!O11="&lt;LOD",'Organochlorine data'!O$38, "ERROR")))</f>
        <v/>
      </c>
      <c r="Q11" s="141" t="str">
        <f>IF('Organochlorine data'!P11="","",IF(ISNUMBER('Organochlorine data'!P11)=TRUE, IF('Organochlorine data'!P11&lt;'Organochlorine data'!P$38, "ERROR", 'Organochlorine data'!P11), IF('Organochlorine data'!P11="&lt;LOD",'Organochlorine data'!P$38, "ERROR")))</f>
        <v/>
      </c>
      <c r="R11" s="24" t="str">
        <f>IF('Organochlorine data'!Q11="","",IF(ISNUMBER('Organochlorine data'!Q11)=TRUE, IF('Organochlorine data'!Q11&lt;'Organochlorine data'!Q$38, "ERROR", 'Organochlorine data'!Q11), IF('Organochlorine data'!Q11="&lt;LOD",'Organochlorine data'!Q$38, "ERROR")))</f>
        <v/>
      </c>
      <c r="S11" s="269" t="str">
        <f>IF('Organochlorine data'!R11="","",IF(ISNUMBER('Organochlorine data'!R11)=TRUE, IF('Organochlorine data'!R11&lt;'Organochlorine data'!R$38, "ERROR", 'Organochlorine data'!R11), IF('Organochlorine data'!R11="&lt;LOD",'Organochlorine data'!R$38, "ERROR")))</f>
        <v/>
      </c>
      <c r="T11" s="400"/>
    </row>
    <row r="12" spans="2:20" ht="20.149999999999999" customHeight="1" x14ac:dyDescent="0.35">
      <c r="B12" s="396"/>
      <c r="C12" s="26" t="s">
        <v>72</v>
      </c>
      <c r="D12" s="197" t="str">
        <f>IF('Organochlorine data'!D17="","",'Organochlorine data'!D17)</f>
        <v/>
      </c>
      <c r="E12" s="400"/>
      <c r="G12" s="396"/>
      <c r="H12" s="23" t="str">
        <f>IF('Organochlorine data'!H12="","",'Organochlorine data'!H12)</f>
        <v/>
      </c>
      <c r="I12" s="24" t="str">
        <f>IF('Organochlorine data'!I12="","",'Organochlorine data'!I12)</f>
        <v/>
      </c>
      <c r="J12" s="204" t="str">
        <f>IFERROR(IF(K12="","",(IF(VLOOKUP(K12,'Gwybodaeth Ymgeiswyr'!$K$8:$L$37,2,0)="y","y",""))),"Manual entry required")</f>
        <v/>
      </c>
      <c r="K12" s="37" t="str">
        <f>IF('Organochlorine data'!J12="","",'Organochlorine data'!J12)</f>
        <v/>
      </c>
      <c r="L12" s="23" t="str">
        <f>IF('Organochlorine data'!K12="","",IF(ISNUMBER('Organochlorine data'!K12)=TRUE, IF('Organochlorine data'!K12&lt;'Organochlorine data'!K$38, "ERROR", 'Organochlorine data'!K12), IF('Organochlorine data'!K12="&lt;LOD",'Organochlorine data'!K$38, "ERROR")))</f>
        <v/>
      </c>
      <c r="M12" s="141" t="str">
        <f>IF('Organochlorine data'!L12="","",IF(ISNUMBER('Organochlorine data'!L12)=TRUE, IF('Organochlorine data'!L12&lt;'Organochlorine data'!L$38, "ERROR", 'Organochlorine data'!L12), IF('Organochlorine data'!L12="&lt;LOD",'Organochlorine data'!L$38, "ERROR")))</f>
        <v/>
      </c>
      <c r="N12" s="141" t="str">
        <f>IF('Organochlorine data'!M12="","",IF(ISNUMBER('Organochlorine data'!M12)=TRUE, IF('Organochlorine data'!M12&lt;'Organochlorine data'!M$38, "ERROR", 'Organochlorine data'!M12), IF('Organochlorine data'!M12="&lt;LOD",'Organochlorine data'!M$38, "ERROR")))</f>
        <v/>
      </c>
      <c r="O12" s="24" t="str">
        <f>IF('Organochlorine data'!N12="","",IF(ISNUMBER('Organochlorine data'!N12)=TRUE, IF('Organochlorine data'!N12&lt;'Organochlorine data'!N$38, "ERROR", 'Organochlorine data'!N12), IF('Organochlorine data'!N12="&lt;LOD",'Organochlorine data'!N$38, "ERROR")))</f>
        <v/>
      </c>
      <c r="P12" s="141" t="str">
        <f>IF('Organochlorine data'!O12="","",IF(ISNUMBER('Organochlorine data'!O12)=TRUE, IF('Organochlorine data'!O12&lt;'Organochlorine data'!O$38, "ERROR", 'Organochlorine data'!O12), IF('Organochlorine data'!O12="&lt;LOD",'Organochlorine data'!O$38, "ERROR")))</f>
        <v/>
      </c>
      <c r="Q12" s="141" t="str">
        <f>IF('Organochlorine data'!P12="","",IF(ISNUMBER('Organochlorine data'!P12)=TRUE, IF('Organochlorine data'!P12&lt;'Organochlorine data'!P$38, "ERROR", 'Organochlorine data'!P12), IF('Organochlorine data'!P12="&lt;LOD",'Organochlorine data'!P$38, "ERROR")))</f>
        <v/>
      </c>
      <c r="R12" s="24" t="str">
        <f>IF('Organochlorine data'!Q12="","",IF(ISNUMBER('Organochlorine data'!Q12)=TRUE, IF('Organochlorine data'!Q12&lt;'Organochlorine data'!Q$38, "ERROR", 'Organochlorine data'!Q12), IF('Organochlorine data'!Q12="&lt;LOD",'Organochlorine data'!Q$38, "ERROR")))</f>
        <v/>
      </c>
      <c r="S12" s="269" t="str">
        <f>IF('Organochlorine data'!R12="","",IF(ISNUMBER('Organochlorine data'!R12)=TRUE, IF('Organochlorine data'!R12&lt;'Organochlorine data'!R$38, "ERROR", 'Organochlorine data'!R12), IF('Organochlorine data'!R12="&lt;LOD",'Organochlorine data'!R$38, "ERROR")))</f>
        <v/>
      </c>
      <c r="T12" s="400"/>
    </row>
    <row r="13" spans="2:20" ht="20.149999999999999" customHeight="1" thickBot="1" x14ac:dyDescent="0.4">
      <c r="B13" s="396"/>
      <c r="C13" s="27" t="s">
        <v>73</v>
      </c>
      <c r="D13" s="201" t="str">
        <f>IF('Organochlorine data'!D18="","",'Organochlorine data'!D18)</f>
        <v/>
      </c>
      <c r="E13" s="400"/>
      <c r="G13" s="396"/>
      <c r="H13" s="23" t="str">
        <f>IF('Organochlorine data'!H13="","",'Organochlorine data'!H13)</f>
        <v/>
      </c>
      <c r="I13" s="24" t="str">
        <f>IF('Organochlorine data'!I13="","",'Organochlorine data'!I13)</f>
        <v/>
      </c>
      <c r="J13" s="204" t="str">
        <f>IFERROR(IF(K13="","",(IF(VLOOKUP(K13,'Gwybodaeth Ymgeiswyr'!$K$8:$L$37,2,0)="y","y",""))),"Manual entry required")</f>
        <v/>
      </c>
      <c r="K13" s="37" t="str">
        <f>IF('Organochlorine data'!J13="","",'Organochlorine data'!J13)</f>
        <v/>
      </c>
      <c r="L13" s="23" t="str">
        <f>IF('Organochlorine data'!K13="","",IF(ISNUMBER('Organochlorine data'!K13)=TRUE, IF('Organochlorine data'!K13&lt;'Organochlorine data'!K$38, "ERROR", 'Organochlorine data'!K13), IF('Organochlorine data'!K13="&lt;LOD",'Organochlorine data'!K$38, "ERROR")))</f>
        <v/>
      </c>
      <c r="M13" s="141" t="str">
        <f>IF('Organochlorine data'!L13="","",IF(ISNUMBER('Organochlorine data'!L13)=TRUE, IF('Organochlorine data'!L13&lt;'Organochlorine data'!L$38, "ERROR", 'Organochlorine data'!L13), IF('Organochlorine data'!L13="&lt;LOD",'Organochlorine data'!L$38, "ERROR")))</f>
        <v/>
      </c>
      <c r="N13" s="141" t="str">
        <f>IF('Organochlorine data'!M13="","",IF(ISNUMBER('Organochlorine data'!M13)=TRUE, IF('Organochlorine data'!M13&lt;'Organochlorine data'!M$38, "ERROR", 'Organochlorine data'!M13), IF('Organochlorine data'!M13="&lt;LOD",'Organochlorine data'!M$38, "ERROR")))</f>
        <v/>
      </c>
      <c r="O13" s="24" t="str">
        <f>IF('Organochlorine data'!N13="","",IF(ISNUMBER('Organochlorine data'!N13)=TRUE, IF('Organochlorine data'!N13&lt;'Organochlorine data'!N$38, "ERROR", 'Organochlorine data'!N13), IF('Organochlorine data'!N13="&lt;LOD",'Organochlorine data'!N$38, "ERROR")))</f>
        <v/>
      </c>
      <c r="P13" s="141" t="str">
        <f>IF('Organochlorine data'!O13="","",IF(ISNUMBER('Organochlorine data'!O13)=TRUE, IF('Organochlorine data'!O13&lt;'Organochlorine data'!O$38, "ERROR", 'Organochlorine data'!O13), IF('Organochlorine data'!O13="&lt;LOD",'Organochlorine data'!O$38, "ERROR")))</f>
        <v/>
      </c>
      <c r="Q13" s="141" t="str">
        <f>IF('Organochlorine data'!P13="","",IF(ISNUMBER('Organochlorine data'!P13)=TRUE, IF('Organochlorine data'!P13&lt;'Organochlorine data'!P$38, "ERROR", 'Organochlorine data'!P13), IF('Organochlorine data'!P13="&lt;LOD",'Organochlorine data'!P$38, "ERROR")))</f>
        <v/>
      </c>
      <c r="R13" s="24" t="str">
        <f>IF('Organochlorine data'!Q13="","",IF(ISNUMBER('Organochlorine data'!Q13)=TRUE, IF('Organochlorine data'!Q13&lt;'Organochlorine data'!Q$38, "ERROR", 'Organochlorine data'!Q13), IF('Organochlorine data'!Q13="&lt;LOD",'Organochlorine data'!Q$38, "ERROR")))</f>
        <v/>
      </c>
      <c r="S13" s="269" t="str">
        <f>IF('Organochlorine data'!R13="","",IF(ISNUMBER('Organochlorine data'!R13)=TRUE, IF('Organochlorine data'!R13&lt;'Organochlorine data'!R$38, "ERROR", 'Organochlorine data'!R13), IF('Organochlorine data'!R13="&lt;LOD",'Organochlorine data'!R$38, "ERROR")))</f>
        <v/>
      </c>
      <c r="T13" s="400"/>
    </row>
    <row r="14" spans="2:20" ht="20.149999999999999" customHeight="1" thickBot="1" x14ac:dyDescent="0.4">
      <c r="B14" s="397"/>
      <c r="C14" s="398"/>
      <c r="D14" s="398"/>
      <c r="E14" s="399"/>
      <c r="G14" s="396"/>
      <c r="H14" s="23" t="str">
        <f>IF('Organochlorine data'!H14="","",'Organochlorine data'!H14)</f>
        <v/>
      </c>
      <c r="I14" s="24" t="str">
        <f>IF('Organochlorine data'!I14="","",'Organochlorine data'!I14)</f>
        <v/>
      </c>
      <c r="J14" s="204" t="str">
        <f>IFERROR(IF(K14="","",(IF(VLOOKUP(K14,'Gwybodaeth Ymgeiswyr'!$K$8:$L$37,2,0)="y","y",""))),"Manual entry required")</f>
        <v/>
      </c>
      <c r="K14" s="37" t="str">
        <f>IF('Organochlorine data'!J14="","",'Organochlorine data'!J14)</f>
        <v/>
      </c>
      <c r="L14" s="23" t="str">
        <f>IF('Organochlorine data'!K14="","",IF(ISNUMBER('Organochlorine data'!K14)=TRUE, IF('Organochlorine data'!K14&lt;'Organochlorine data'!K$38, "ERROR", 'Organochlorine data'!K14), IF('Organochlorine data'!K14="&lt;LOD",'Organochlorine data'!K$38, "ERROR")))</f>
        <v/>
      </c>
      <c r="M14" s="141" t="str">
        <f>IF('Organochlorine data'!L14="","",IF(ISNUMBER('Organochlorine data'!L14)=TRUE, IF('Organochlorine data'!L14&lt;'Organochlorine data'!L$38, "ERROR", 'Organochlorine data'!L14), IF('Organochlorine data'!L14="&lt;LOD",'Organochlorine data'!L$38, "ERROR")))</f>
        <v/>
      </c>
      <c r="N14" s="141" t="str">
        <f>IF('Organochlorine data'!M14="","",IF(ISNUMBER('Organochlorine data'!M14)=TRUE, IF('Organochlorine data'!M14&lt;'Organochlorine data'!M$38, "ERROR", 'Organochlorine data'!M14), IF('Organochlorine data'!M14="&lt;LOD",'Organochlorine data'!M$38, "ERROR")))</f>
        <v/>
      </c>
      <c r="O14" s="24" t="str">
        <f>IF('Organochlorine data'!N14="","",IF(ISNUMBER('Organochlorine data'!N14)=TRUE, IF('Organochlorine data'!N14&lt;'Organochlorine data'!N$38, "ERROR", 'Organochlorine data'!N14), IF('Organochlorine data'!N14="&lt;LOD",'Organochlorine data'!N$38, "ERROR")))</f>
        <v/>
      </c>
      <c r="P14" s="141" t="str">
        <f>IF('Organochlorine data'!O14="","",IF(ISNUMBER('Organochlorine data'!O14)=TRUE, IF('Organochlorine data'!O14&lt;'Organochlorine data'!O$38, "ERROR", 'Organochlorine data'!O14), IF('Organochlorine data'!O14="&lt;LOD",'Organochlorine data'!O$38, "ERROR")))</f>
        <v/>
      </c>
      <c r="Q14" s="141" t="str">
        <f>IF('Organochlorine data'!P14="","",IF(ISNUMBER('Organochlorine data'!P14)=TRUE, IF('Organochlorine data'!P14&lt;'Organochlorine data'!P$38, "ERROR", 'Organochlorine data'!P14), IF('Organochlorine data'!P14="&lt;LOD",'Organochlorine data'!P$38, "ERROR")))</f>
        <v/>
      </c>
      <c r="R14" s="24" t="str">
        <f>IF('Organochlorine data'!Q14="","",IF(ISNUMBER('Organochlorine data'!Q14)=TRUE, IF('Organochlorine data'!Q14&lt;'Organochlorine data'!Q$38, "ERROR", 'Organochlorine data'!Q14), IF('Organochlorine data'!Q14="&lt;LOD",'Organochlorine data'!Q$38, "ERROR")))</f>
        <v/>
      </c>
      <c r="S14" s="269" t="str">
        <f>IF('Organochlorine data'!R14="","",IF(ISNUMBER('Organochlorine data'!R14)=TRUE, IF('Organochlorine data'!R14&lt;'Organochlorine data'!R$38, "ERROR", 'Organochlorine data'!R14), IF('Organochlorine data'!R14="&lt;LOD",'Organochlorine data'!R$38, "ERROR")))</f>
        <v/>
      </c>
      <c r="T14" s="400"/>
    </row>
    <row r="15" spans="2:20" ht="20.149999999999999" customHeight="1" x14ac:dyDescent="0.35">
      <c r="G15" s="396"/>
      <c r="H15" s="23" t="str">
        <f>IF('Organochlorine data'!H15="","",'Organochlorine data'!H15)</f>
        <v/>
      </c>
      <c r="I15" s="24" t="str">
        <f>IF('Organochlorine data'!I15="","",'Organochlorine data'!I15)</f>
        <v/>
      </c>
      <c r="J15" s="204" t="str">
        <f>IFERROR(IF(K15="","",(IF(VLOOKUP(K15,'Gwybodaeth Ymgeiswyr'!$K$8:$L$37,2,0)="y","y",""))),"Manual entry required")</f>
        <v/>
      </c>
      <c r="K15" s="37" t="str">
        <f>IF('Organochlorine data'!J15="","",'Organochlorine data'!J15)</f>
        <v/>
      </c>
      <c r="L15" s="23" t="str">
        <f>IF('Organochlorine data'!K15="","",IF(ISNUMBER('Organochlorine data'!K15)=TRUE, IF('Organochlorine data'!K15&lt;'Organochlorine data'!K$38, "ERROR", 'Organochlorine data'!K15), IF('Organochlorine data'!K15="&lt;LOD",'Organochlorine data'!K$38, "ERROR")))</f>
        <v/>
      </c>
      <c r="M15" s="141" t="str">
        <f>IF('Organochlorine data'!L15="","",IF(ISNUMBER('Organochlorine data'!L15)=TRUE, IF('Organochlorine data'!L15&lt;'Organochlorine data'!L$38, "ERROR", 'Organochlorine data'!L15), IF('Organochlorine data'!L15="&lt;LOD",'Organochlorine data'!L$38, "ERROR")))</f>
        <v/>
      </c>
      <c r="N15" s="141" t="str">
        <f>IF('Organochlorine data'!M15="","",IF(ISNUMBER('Organochlorine data'!M15)=TRUE, IF('Organochlorine data'!M15&lt;'Organochlorine data'!M$38, "ERROR", 'Organochlorine data'!M15), IF('Organochlorine data'!M15="&lt;LOD",'Organochlorine data'!M$38, "ERROR")))</f>
        <v/>
      </c>
      <c r="O15" s="24" t="str">
        <f>IF('Organochlorine data'!N15="","",IF(ISNUMBER('Organochlorine data'!N15)=TRUE, IF('Organochlorine data'!N15&lt;'Organochlorine data'!N$38, "ERROR", 'Organochlorine data'!N15), IF('Organochlorine data'!N15="&lt;LOD",'Organochlorine data'!N$38, "ERROR")))</f>
        <v/>
      </c>
      <c r="P15" s="141" t="str">
        <f>IF('Organochlorine data'!O15="","",IF(ISNUMBER('Organochlorine data'!O15)=TRUE, IF('Organochlorine data'!O15&lt;'Organochlorine data'!O$38, "ERROR", 'Organochlorine data'!O15), IF('Organochlorine data'!O15="&lt;LOD",'Organochlorine data'!O$38, "ERROR")))</f>
        <v/>
      </c>
      <c r="Q15" s="141" t="str">
        <f>IF('Organochlorine data'!P15="","",IF(ISNUMBER('Organochlorine data'!P15)=TRUE, IF('Organochlorine data'!P15&lt;'Organochlorine data'!P$38, "ERROR", 'Organochlorine data'!P15), IF('Organochlorine data'!P15="&lt;LOD",'Organochlorine data'!P$38, "ERROR")))</f>
        <v/>
      </c>
      <c r="R15" s="24" t="str">
        <f>IF('Organochlorine data'!Q15="","",IF(ISNUMBER('Organochlorine data'!Q15)=TRUE, IF('Organochlorine data'!Q15&lt;'Organochlorine data'!Q$38, "ERROR", 'Organochlorine data'!Q15), IF('Organochlorine data'!Q15="&lt;LOD",'Organochlorine data'!Q$38, "ERROR")))</f>
        <v/>
      </c>
      <c r="S15" s="269" t="str">
        <f>IF('Organochlorine data'!R15="","",IF(ISNUMBER('Organochlorine data'!R15)=TRUE, IF('Organochlorine data'!R15&lt;'Organochlorine data'!R$38, "ERROR", 'Organochlorine data'!R15), IF('Organochlorine data'!R15="&lt;LOD",'Organochlorine data'!R$38, "ERROR")))</f>
        <v/>
      </c>
      <c r="T15" s="400"/>
    </row>
    <row r="16" spans="2:20" ht="20.149999999999999" customHeight="1" x14ac:dyDescent="0.35">
      <c r="G16" s="396"/>
      <c r="H16" s="23" t="str">
        <f>IF('Organochlorine data'!H16="","",'Organochlorine data'!H16)</f>
        <v/>
      </c>
      <c r="I16" s="24" t="str">
        <f>IF('Organochlorine data'!I16="","",'Organochlorine data'!I16)</f>
        <v/>
      </c>
      <c r="J16" s="204" t="str">
        <f>IFERROR(IF(K16="","",(IF(VLOOKUP(K16,'Gwybodaeth Ymgeiswyr'!$K$8:$L$37,2,0)="y","y",""))),"Manual entry required")</f>
        <v/>
      </c>
      <c r="K16" s="37" t="str">
        <f>IF('Organochlorine data'!J16="","",'Organochlorine data'!J16)</f>
        <v/>
      </c>
      <c r="L16" s="23" t="str">
        <f>IF('Organochlorine data'!K16="","",IF(ISNUMBER('Organochlorine data'!K16)=TRUE, IF('Organochlorine data'!K16&lt;'Organochlorine data'!K$38, "ERROR", 'Organochlorine data'!K16), IF('Organochlorine data'!K16="&lt;LOD",'Organochlorine data'!K$38, "ERROR")))</f>
        <v/>
      </c>
      <c r="M16" s="141" t="str">
        <f>IF('Organochlorine data'!L16="","",IF(ISNUMBER('Organochlorine data'!L16)=TRUE, IF('Organochlorine data'!L16&lt;'Organochlorine data'!L$38, "ERROR", 'Organochlorine data'!L16), IF('Organochlorine data'!L16="&lt;LOD",'Organochlorine data'!L$38, "ERROR")))</f>
        <v/>
      </c>
      <c r="N16" s="141" t="str">
        <f>IF('Organochlorine data'!M16="","",IF(ISNUMBER('Organochlorine data'!M16)=TRUE, IF('Organochlorine data'!M16&lt;'Organochlorine data'!M$38, "ERROR", 'Organochlorine data'!M16), IF('Organochlorine data'!M16="&lt;LOD",'Organochlorine data'!M$38, "ERROR")))</f>
        <v/>
      </c>
      <c r="O16" s="24" t="str">
        <f>IF('Organochlorine data'!N16="","",IF(ISNUMBER('Organochlorine data'!N16)=TRUE, IF('Organochlorine data'!N16&lt;'Organochlorine data'!N$38, "ERROR", 'Organochlorine data'!N16), IF('Organochlorine data'!N16="&lt;LOD",'Organochlorine data'!N$38, "ERROR")))</f>
        <v/>
      </c>
      <c r="P16" s="141" t="str">
        <f>IF('Organochlorine data'!O16="","",IF(ISNUMBER('Organochlorine data'!O16)=TRUE, IF('Organochlorine data'!O16&lt;'Organochlorine data'!O$38, "ERROR", 'Organochlorine data'!O16), IF('Organochlorine data'!O16="&lt;LOD",'Organochlorine data'!O$38, "ERROR")))</f>
        <v/>
      </c>
      <c r="Q16" s="141" t="str">
        <f>IF('Organochlorine data'!P16="","",IF(ISNUMBER('Organochlorine data'!P16)=TRUE, IF('Organochlorine data'!P16&lt;'Organochlorine data'!P$38, "ERROR", 'Organochlorine data'!P16), IF('Organochlorine data'!P16="&lt;LOD",'Organochlorine data'!P$38, "ERROR")))</f>
        <v/>
      </c>
      <c r="R16" s="24" t="str">
        <f>IF('Organochlorine data'!Q16="","",IF(ISNUMBER('Organochlorine data'!Q16)=TRUE, IF('Organochlorine data'!Q16&lt;'Organochlorine data'!Q$38, "ERROR", 'Organochlorine data'!Q16), IF('Organochlorine data'!Q16="&lt;LOD",'Organochlorine data'!Q$38, "ERROR")))</f>
        <v/>
      </c>
      <c r="S16" s="269" t="str">
        <f>IF('Organochlorine data'!R16="","",IF(ISNUMBER('Organochlorine data'!R16)=TRUE, IF('Organochlorine data'!R16&lt;'Organochlorine data'!R$38, "ERROR", 'Organochlorine data'!R16), IF('Organochlorine data'!R16="&lt;LOD",'Organochlorine data'!R$38, "ERROR")))</f>
        <v/>
      </c>
      <c r="T16" s="400"/>
    </row>
    <row r="17" spans="7:20" ht="20.149999999999999" customHeight="1" x14ac:dyDescent="0.35">
      <c r="G17" s="396"/>
      <c r="H17" s="23" t="str">
        <f>IF('Organochlorine data'!H17="","",'Organochlorine data'!H17)</f>
        <v/>
      </c>
      <c r="I17" s="24" t="str">
        <f>IF('Organochlorine data'!I17="","",'Organochlorine data'!I17)</f>
        <v/>
      </c>
      <c r="J17" s="204" t="str">
        <f>IFERROR(IF(K17="","",(IF(VLOOKUP(K17,'Gwybodaeth Ymgeiswyr'!$K$8:$L$37,2,0)="y","y",""))),"Manual entry required")</f>
        <v/>
      </c>
      <c r="K17" s="37" t="str">
        <f>IF('Organochlorine data'!J17="","",'Organochlorine data'!J17)</f>
        <v/>
      </c>
      <c r="L17" s="23" t="str">
        <f>IF('Organochlorine data'!K17="","",IF(ISNUMBER('Organochlorine data'!K17)=TRUE, IF('Organochlorine data'!K17&lt;'Organochlorine data'!K$38, "ERROR", 'Organochlorine data'!K17), IF('Organochlorine data'!K17="&lt;LOD",'Organochlorine data'!K$38, "ERROR")))</f>
        <v/>
      </c>
      <c r="M17" s="141" t="str">
        <f>IF('Organochlorine data'!L17="","",IF(ISNUMBER('Organochlorine data'!L17)=TRUE, IF('Organochlorine data'!L17&lt;'Organochlorine data'!L$38, "ERROR", 'Organochlorine data'!L17), IF('Organochlorine data'!L17="&lt;LOD",'Organochlorine data'!L$38, "ERROR")))</f>
        <v/>
      </c>
      <c r="N17" s="141" t="str">
        <f>IF('Organochlorine data'!M17="","",IF(ISNUMBER('Organochlorine data'!M17)=TRUE, IF('Organochlorine data'!M17&lt;'Organochlorine data'!M$38, "ERROR", 'Organochlorine data'!M17), IF('Organochlorine data'!M17="&lt;LOD",'Organochlorine data'!M$38, "ERROR")))</f>
        <v/>
      </c>
      <c r="O17" s="24" t="str">
        <f>IF('Organochlorine data'!N17="","",IF(ISNUMBER('Organochlorine data'!N17)=TRUE, IF('Organochlorine data'!N17&lt;'Organochlorine data'!N$38, "ERROR", 'Organochlorine data'!N17), IF('Organochlorine data'!N17="&lt;LOD",'Organochlorine data'!N$38, "ERROR")))</f>
        <v/>
      </c>
      <c r="P17" s="141" t="str">
        <f>IF('Organochlorine data'!O17="","",IF(ISNUMBER('Organochlorine data'!O17)=TRUE, IF('Organochlorine data'!O17&lt;'Organochlorine data'!O$38, "ERROR", 'Organochlorine data'!O17), IF('Organochlorine data'!O17="&lt;LOD",'Organochlorine data'!O$38, "ERROR")))</f>
        <v/>
      </c>
      <c r="Q17" s="141" t="str">
        <f>IF('Organochlorine data'!P17="","",IF(ISNUMBER('Organochlorine data'!P17)=TRUE, IF('Organochlorine data'!P17&lt;'Organochlorine data'!P$38, "ERROR", 'Organochlorine data'!P17), IF('Organochlorine data'!P17="&lt;LOD",'Organochlorine data'!P$38, "ERROR")))</f>
        <v/>
      </c>
      <c r="R17" s="24" t="str">
        <f>IF('Organochlorine data'!Q17="","",IF(ISNUMBER('Organochlorine data'!Q17)=TRUE, IF('Organochlorine data'!Q17&lt;'Organochlorine data'!Q$38, "ERROR", 'Organochlorine data'!Q17), IF('Organochlorine data'!Q17="&lt;LOD",'Organochlorine data'!Q$38, "ERROR")))</f>
        <v/>
      </c>
      <c r="S17" s="269" t="str">
        <f>IF('Organochlorine data'!R17="","",IF(ISNUMBER('Organochlorine data'!R17)=TRUE, IF('Organochlorine data'!R17&lt;'Organochlorine data'!R$38, "ERROR", 'Organochlorine data'!R17), IF('Organochlorine data'!R17="&lt;LOD",'Organochlorine data'!R$38, "ERROR")))</f>
        <v/>
      </c>
      <c r="T17" s="400"/>
    </row>
    <row r="18" spans="7:20" ht="20.149999999999999" customHeight="1" x14ac:dyDescent="0.35">
      <c r="G18" s="396"/>
      <c r="H18" s="23" t="str">
        <f>IF('Organochlorine data'!H18="","",'Organochlorine data'!H18)</f>
        <v/>
      </c>
      <c r="I18" s="24" t="str">
        <f>IF('Organochlorine data'!I18="","",'Organochlorine data'!I18)</f>
        <v/>
      </c>
      <c r="J18" s="204" t="str">
        <f>IFERROR(IF(K18="","",(IF(VLOOKUP(K18,'Gwybodaeth Ymgeiswyr'!$K$8:$L$37,2,0)="y","y",""))),"Manual entry required")</f>
        <v/>
      </c>
      <c r="K18" s="37" t="str">
        <f>IF('Organochlorine data'!J18="","",'Organochlorine data'!J18)</f>
        <v/>
      </c>
      <c r="L18" s="23" t="str">
        <f>IF('Organochlorine data'!K18="","",IF(ISNUMBER('Organochlorine data'!K18)=TRUE, IF('Organochlorine data'!K18&lt;'Organochlorine data'!K$38, "ERROR", 'Organochlorine data'!K18), IF('Organochlorine data'!K18="&lt;LOD",'Organochlorine data'!K$38, "ERROR")))</f>
        <v/>
      </c>
      <c r="M18" s="141" t="str">
        <f>IF('Organochlorine data'!L18="","",IF(ISNUMBER('Organochlorine data'!L18)=TRUE, IF('Organochlorine data'!L18&lt;'Organochlorine data'!L$38, "ERROR", 'Organochlorine data'!L18), IF('Organochlorine data'!L18="&lt;LOD",'Organochlorine data'!L$38, "ERROR")))</f>
        <v/>
      </c>
      <c r="N18" s="141" t="str">
        <f>IF('Organochlorine data'!M18="","",IF(ISNUMBER('Organochlorine data'!M18)=TRUE, IF('Organochlorine data'!M18&lt;'Organochlorine data'!M$38, "ERROR", 'Organochlorine data'!M18), IF('Organochlorine data'!M18="&lt;LOD",'Organochlorine data'!M$38, "ERROR")))</f>
        <v/>
      </c>
      <c r="O18" s="24" t="str">
        <f>IF('Organochlorine data'!N18="","",IF(ISNUMBER('Organochlorine data'!N18)=TRUE, IF('Organochlorine data'!N18&lt;'Organochlorine data'!N$38, "ERROR", 'Organochlorine data'!N18), IF('Organochlorine data'!N18="&lt;LOD",'Organochlorine data'!N$38, "ERROR")))</f>
        <v/>
      </c>
      <c r="P18" s="141" t="str">
        <f>IF('Organochlorine data'!O18="","",IF(ISNUMBER('Organochlorine data'!O18)=TRUE, IF('Organochlorine data'!O18&lt;'Organochlorine data'!O$38, "ERROR", 'Organochlorine data'!O18), IF('Organochlorine data'!O18="&lt;LOD",'Organochlorine data'!O$38, "ERROR")))</f>
        <v/>
      </c>
      <c r="Q18" s="141" t="str">
        <f>IF('Organochlorine data'!P18="","",IF(ISNUMBER('Organochlorine data'!P18)=TRUE, IF('Organochlorine data'!P18&lt;'Organochlorine data'!P$38, "ERROR", 'Organochlorine data'!P18), IF('Organochlorine data'!P18="&lt;LOD",'Organochlorine data'!P$38, "ERROR")))</f>
        <v/>
      </c>
      <c r="R18" s="24" t="str">
        <f>IF('Organochlorine data'!Q18="","",IF(ISNUMBER('Organochlorine data'!Q18)=TRUE, IF('Organochlorine data'!Q18&lt;'Organochlorine data'!Q$38, "ERROR", 'Organochlorine data'!Q18), IF('Organochlorine data'!Q18="&lt;LOD",'Organochlorine data'!Q$38, "ERROR")))</f>
        <v/>
      </c>
      <c r="S18" s="269" t="str">
        <f>IF('Organochlorine data'!R18="","",IF(ISNUMBER('Organochlorine data'!R18)=TRUE, IF('Organochlorine data'!R18&lt;'Organochlorine data'!R$38, "ERROR", 'Organochlorine data'!R18), IF('Organochlorine data'!R18="&lt;LOD",'Organochlorine data'!R$38, "ERROR")))</f>
        <v/>
      </c>
      <c r="T18" s="400"/>
    </row>
    <row r="19" spans="7:20" ht="20.149999999999999" customHeight="1" x14ac:dyDescent="0.35">
      <c r="G19" s="396"/>
      <c r="H19" s="23" t="str">
        <f>IF('Organochlorine data'!H19="","",'Organochlorine data'!H19)</f>
        <v/>
      </c>
      <c r="I19" s="24" t="str">
        <f>IF('Organochlorine data'!I19="","",'Organochlorine data'!I19)</f>
        <v/>
      </c>
      <c r="J19" s="204" t="str">
        <f>IFERROR(IF(K19="","",(IF(VLOOKUP(K19,'Gwybodaeth Ymgeiswyr'!$K$8:$L$37,2,0)="y","y",""))),"Manual entry required")</f>
        <v/>
      </c>
      <c r="K19" s="37" t="str">
        <f>IF('Organochlorine data'!J19="","",'Organochlorine data'!J19)</f>
        <v/>
      </c>
      <c r="L19" s="23" t="str">
        <f>IF('Organochlorine data'!K19="","",IF(ISNUMBER('Organochlorine data'!K19)=TRUE, IF('Organochlorine data'!K19&lt;'Organochlorine data'!K$38, "ERROR", 'Organochlorine data'!K19), IF('Organochlorine data'!K19="&lt;LOD",'Organochlorine data'!K$38, "ERROR")))</f>
        <v/>
      </c>
      <c r="M19" s="141" t="str">
        <f>IF('Organochlorine data'!L19="","",IF(ISNUMBER('Organochlorine data'!L19)=TRUE, IF('Organochlorine data'!L19&lt;'Organochlorine data'!L$38, "ERROR", 'Organochlorine data'!L19), IF('Organochlorine data'!L19="&lt;LOD",'Organochlorine data'!L$38, "ERROR")))</f>
        <v/>
      </c>
      <c r="N19" s="141" t="str">
        <f>IF('Organochlorine data'!M19="","",IF(ISNUMBER('Organochlorine data'!M19)=TRUE, IF('Organochlorine data'!M19&lt;'Organochlorine data'!M$38, "ERROR", 'Organochlorine data'!M19), IF('Organochlorine data'!M19="&lt;LOD",'Organochlorine data'!M$38, "ERROR")))</f>
        <v/>
      </c>
      <c r="O19" s="24" t="str">
        <f>IF('Organochlorine data'!N19="","",IF(ISNUMBER('Organochlorine data'!N19)=TRUE, IF('Organochlorine data'!N19&lt;'Organochlorine data'!N$38, "ERROR", 'Organochlorine data'!N19), IF('Organochlorine data'!N19="&lt;LOD",'Organochlorine data'!N$38, "ERROR")))</f>
        <v/>
      </c>
      <c r="P19" s="141" t="str">
        <f>IF('Organochlorine data'!O19="","",IF(ISNUMBER('Organochlorine data'!O19)=TRUE, IF('Organochlorine data'!O19&lt;'Organochlorine data'!O$38, "ERROR", 'Organochlorine data'!O19), IF('Organochlorine data'!O19="&lt;LOD",'Organochlorine data'!O$38, "ERROR")))</f>
        <v/>
      </c>
      <c r="Q19" s="141" t="str">
        <f>IF('Organochlorine data'!P19="","",IF(ISNUMBER('Organochlorine data'!P19)=TRUE, IF('Organochlorine data'!P19&lt;'Organochlorine data'!P$38, "ERROR", 'Organochlorine data'!P19), IF('Organochlorine data'!P19="&lt;LOD",'Organochlorine data'!P$38, "ERROR")))</f>
        <v/>
      </c>
      <c r="R19" s="24" t="str">
        <f>IF('Organochlorine data'!Q19="","",IF(ISNUMBER('Organochlorine data'!Q19)=TRUE, IF('Organochlorine data'!Q19&lt;'Organochlorine data'!Q$38, "ERROR", 'Organochlorine data'!Q19), IF('Organochlorine data'!Q19="&lt;LOD",'Organochlorine data'!Q$38, "ERROR")))</f>
        <v/>
      </c>
      <c r="S19" s="269" t="str">
        <f>IF('Organochlorine data'!R19="","",IF(ISNUMBER('Organochlorine data'!R19)=TRUE, IF('Organochlorine data'!R19&lt;'Organochlorine data'!R$38, "ERROR", 'Organochlorine data'!R19), IF('Organochlorine data'!R19="&lt;LOD",'Organochlorine data'!R$38, "ERROR")))</f>
        <v/>
      </c>
      <c r="T19" s="400"/>
    </row>
    <row r="20" spans="7:20" ht="20.149999999999999" customHeight="1" x14ac:dyDescent="0.35">
      <c r="G20" s="396"/>
      <c r="H20" s="23" t="str">
        <f>IF('Organochlorine data'!H20="","",'Organochlorine data'!H20)</f>
        <v/>
      </c>
      <c r="I20" s="24" t="str">
        <f>IF('Organochlorine data'!I20="","",'Organochlorine data'!I20)</f>
        <v/>
      </c>
      <c r="J20" s="204" t="str">
        <f>IFERROR(IF(K20="","",(IF(VLOOKUP(K20,'Gwybodaeth Ymgeiswyr'!$K$8:$L$37,2,0)="y","y",""))),"Manual entry required")</f>
        <v/>
      </c>
      <c r="K20" s="37" t="str">
        <f>IF('Organochlorine data'!J20="","",'Organochlorine data'!J20)</f>
        <v/>
      </c>
      <c r="L20" s="23" t="str">
        <f>IF('Organochlorine data'!K20="","",IF(ISNUMBER('Organochlorine data'!K20)=TRUE, IF('Organochlorine data'!K20&lt;'Organochlorine data'!K$38, "ERROR", 'Organochlorine data'!K20), IF('Organochlorine data'!K20="&lt;LOD",'Organochlorine data'!K$38, "ERROR")))</f>
        <v/>
      </c>
      <c r="M20" s="141" t="str">
        <f>IF('Organochlorine data'!L20="","",IF(ISNUMBER('Organochlorine data'!L20)=TRUE, IF('Organochlorine data'!L20&lt;'Organochlorine data'!L$38, "ERROR", 'Organochlorine data'!L20), IF('Organochlorine data'!L20="&lt;LOD",'Organochlorine data'!L$38, "ERROR")))</f>
        <v/>
      </c>
      <c r="N20" s="141" t="str">
        <f>IF('Organochlorine data'!M20="","",IF(ISNUMBER('Organochlorine data'!M20)=TRUE, IF('Organochlorine data'!M20&lt;'Organochlorine data'!M$38, "ERROR", 'Organochlorine data'!M20), IF('Organochlorine data'!M20="&lt;LOD",'Organochlorine data'!M$38, "ERROR")))</f>
        <v/>
      </c>
      <c r="O20" s="24" t="str">
        <f>IF('Organochlorine data'!N20="","",IF(ISNUMBER('Organochlorine data'!N20)=TRUE, IF('Organochlorine data'!N20&lt;'Organochlorine data'!N$38, "ERROR", 'Organochlorine data'!N20), IF('Organochlorine data'!N20="&lt;LOD",'Organochlorine data'!N$38, "ERROR")))</f>
        <v/>
      </c>
      <c r="P20" s="141" t="str">
        <f>IF('Organochlorine data'!O20="","",IF(ISNUMBER('Organochlorine data'!O20)=TRUE, IF('Organochlorine data'!O20&lt;'Organochlorine data'!O$38, "ERROR", 'Organochlorine data'!O20), IF('Organochlorine data'!O20="&lt;LOD",'Organochlorine data'!O$38, "ERROR")))</f>
        <v/>
      </c>
      <c r="Q20" s="141" t="str">
        <f>IF('Organochlorine data'!P20="","",IF(ISNUMBER('Organochlorine data'!P20)=TRUE, IF('Organochlorine data'!P20&lt;'Organochlorine data'!P$38, "ERROR", 'Organochlorine data'!P20), IF('Organochlorine data'!P20="&lt;LOD",'Organochlorine data'!P$38, "ERROR")))</f>
        <v/>
      </c>
      <c r="R20" s="24" t="str">
        <f>IF('Organochlorine data'!Q20="","",IF(ISNUMBER('Organochlorine data'!Q20)=TRUE, IF('Organochlorine data'!Q20&lt;'Organochlorine data'!Q$38, "ERROR", 'Organochlorine data'!Q20), IF('Organochlorine data'!Q20="&lt;LOD",'Organochlorine data'!Q$38, "ERROR")))</f>
        <v/>
      </c>
      <c r="S20" s="269" t="str">
        <f>IF('Organochlorine data'!R20="","",IF(ISNUMBER('Organochlorine data'!R20)=TRUE, IF('Organochlorine data'!R20&lt;'Organochlorine data'!R$38, "ERROR", 'Organochlorine data'!R20), IF('Organochlorine data'!R20="&lt;LOD",'Organochlorine data'!R$38, "ERROR")))</f>
        <v/>
      </c>
      <c r="T20" s="400"/>
    </row>
    <row r="21" spans="7:20" ht="20.149999999999999" customHeight="1" x14ac:dyDescent="0.35">
      <c r="G21" s="396"/>
      <c r="H21" s="23" t="str">
        <f>IF('Organochlorine data'!H21="","",'Organochlorine data'!H21)</f>
        <v/>
      </c>
      <c r="I21" s="24" t="str">
        <f>IF('Organochlorine data'!I21="","",'Organochlorine data'!I21)</f>
        <v/>
      </c>
      <c r="J21" s="204" t="str">
        <f>IFERROR(IF(K21="","",(IF(VLOOKUP(K21,'Gwybodaeth Ymgeiswyr'!$K$8:$L$37,2,0)="y","y",""))),"Manual entry required")</f>
        <v/>
      </c>
      <c r="K21" s="37" t="str">
        <f>IF('Organochlorine data'!J21="","",'Organochlorine data'!J21)</f>
        <v/>
      </c>
      <c r="L21" s="23" t="str">
        <f>IF('Organochlorine data'!K21="","",IF(ISNUMBER('Organochlorine data'!K21)=TRUE, IF('Organochlorine data'!K21&lt;'Organochlorine data'!K$38, "ERROR", 'Organochlorine data'!K21), IF('Organochlorine data'!K21="&lt;LOD",'Organochlorine data'!K$38, "ERROR")))</f>
        <v/>
      </c>
      <c r="M21" s="141" t="str">
        <f>IF('Organochlorine data'!L21="","",IF(ISNUMBER('Organochlorine data'!L21)=TRUE, IF('Organochlorine data'!L21&lt;'Organochlorine data'!L$38, "ERROR", 'Organochlorine data'!L21), IF('Organochlorine data'!L21="&lt;LOD",'Organochlorine data'!L$38, "ERROR")))</f>
        <v/>
      </c>
      <c r="N21" s="141" t="str">
        <f>IF('Organochlorine data'!M21="","",IF(ISNUMBER('Organochlorine data'!M21)=TRUE, IF('Organochlorine data'!M21&lt;'Organochlorine data'!M$38, "ERROR", 'Organochlorine data'!M21), IF('Organochlorine data'!M21="&lt;LOD",'Organochlorine data'!M$38, "ERROR")))</f>
        <v/>
      </c>
      <c r="O21" s="24" t="str">
        <f>IF('Organochlorine data'!N21="","",IF(ISNUMBER('Organochlorine data'!N21)=TRUE, IF('Organochlorine data'!N21&lt;'Organochlorine data'!N$38, "ERROR", 'Organochlorine data'!N21), IF('Organochlorine data'!N21="&lt;LOD",'Organochlorine data'!N$38, "ERROR")))</f>
        <v/>
      </c>
      <c r="P21" s="141" t="str">
        <f>IF('Organochlorine data'!O21="","",IF(ISNUMBER('Organochlorine data'!O21)=TRUE, IF('Organochlorine data'!O21&lt;'Organochlorine data'!O$38, "ERROR", 'Organochlorine data'!O21), IF('Organochlorine data'!O21="&lt;LOD",'Organochlorine data'!O$38, "ERROR")))</f>
        <v/>
      </c>
      <c r="Q21" s="141" t="str">
        <f>IF('Organochlorine data'!P21="","",IF(ISNUMBER('Organochlorine data'!P21)=TRUE, IF('Organochlorine data'!P21&lt;'Organochlorine data'!P$38, "ERROR", 'Organochlorine data'!P21), IF('Organochlorine data'!P21="&lt;LOD",'Organochlorine data'!P$38, "ERROR")))</f>
        <v/>
      </c>
      <c r="R21" s="24" t="str">
        <f>IF('Organochlorine data'!Q21="","",IF(ISNUMBER('Organochlorine data'!Q21)=TRUE, IF('Organochlorine data'!Q21&lt;'Organochlorine data'!Q$38, "ERROR", 'Organochlorine data'!Q21), IF('Organochlorine data'!Q21="&lt;LOD",'Organochlorine data'!Q$38, "ERROR")))</f>
        <v/>
      </c>
      <c r="S21" s="269" t="str">
        <f>IF('Organochlorine data'!R21="","",IF(ISNUMBER('Organochlorine data'!R21)=TRUE, IF('Organochlorine data'!R21&lt;'Organochlorine data'!R$38, "ERROR", 'Organochlorine data'!R21), IF('Organochlorine data'!R21="&lt;LOD",'Organochlorine data'!R$38, "ERROR")))</f>
        <v/>
      </c>
      <c r="T21" s="400"/>
    </row>
    <row r="22" spans="7:20" ht="20.149999999999999" customHeight="1" x14ac:dyDescent="0.35">
      <c r="G22" s="396"/>
      <c r="H22" s="23" t="str">
        <f>IF('Organochlorine data'!H22="","",'Organochlorine data'!H22)</f>
        <v/>
      </c>
      <c r="I22" s="24" t="str">
        <f>IF('Organochlorine data'!I22="","",'Organochlorine data'!I22)</f>
        <v/>
      </c>
      <c r="J22" s="204" t="str">
        <f>IFERROR(IF(K22="","",(IF(VLOOKUP(K22,'Gwybodaeth Ymgeiswyr'!$K$8:$L$37,2,0)="y","y",""))),"Manual entry required")</f>
        <v/>
      </c>
      <c r="K22" s="37" t="str">
        <f>IF('Organochlorine data'!J22="","",'Organochlorine data'!J22)</f>
        <v/>
      </c>
      <c r="L22" s="23" t="str">
        <f>IF('Organochlorine data'!K22="","",IF(ISNUMBER('Organochlorine data'!K22)=TRUE, IF('Organochlorine data'!K22&lt;'Organochlorine data'!K$38, "ERROR", 'Organochlorine data'!K22), IF('Organochlorine data'!K22="&lt;LOD",'Organochlorine data'!K$38, "ERROR")))</f>
        <v/>
      </c>
      <c r="M22" s="141" t="str">
        <f>IF('Organochlorine data'!L22="","",IF(ISNUMBER('Organochlorine data'!L22)=TRUE, IF('Organochlorine data'!L22&lt;'Organochlorine data'!L$38, "ERROR", 'Organochlorine data'!L22), IF('Organochlorine data'!L22="&lt;LOD",'Organochlorine data'!L$38, "ERROR")))</f>
        <v/>
      </c>
      <c r="N22" s="141" t="str">
        <f>IF('Organochlorine data'!M22="","",IF(ISNUMBER('Organochlorine data'!M22)=TRUE, IF('Organochlorine data'!M22&lt;'Organochlorine data'!M$38, "ERROR", 'Organochlorine data'!M22), IF('Organochlorine data'!M22="&lt;LOD",'Organochlorine data'!M$38, "ERROR")))</f>
        <v/>
      </c>
      <c r="O22" s="24" t="str">
        <f>IF('Organochlorine data'!N22="","",IF(ISNUMBER('Organochlorine data'!N22)=TRUE, IF('Organochlorine data'!N22&lt;'Organochlorine data'!N$38, "ERROR", 'Organochlorine data'!N22), IF('Organochlorine data'!N22="&lt;LOD",'Organochlorine data'!N$38, "ERROR")))</f>
        <v/>
      </c>
      <c r="P22" s="141" t="str">
        <f>IF('Organochlorine data'!O22="","",IF(ISNUMBER('Organochlorine data'!O22)=TRUE, IF('Organochlorine data'!O22&lt;'Organochlorine data'!O$38, "ERROR", 'Organochlorine data'!O22), IF('Organochlorine data'!O22="&lt;LOD",'Organochlorine data'!O$38, "ERROR")))</f>
        <v/>
      </c>
      <c r="Q22" s="141" t="str">
        <f>IF('Organochlorine data'!P22="","",IF(ISNUMBER('Organochlorine data'!P22)=TRUE, IF('Organochlorine data'!P22&lt;'Organochlorine data'!P$38, "ERROR", 'Organochlorine data'!P22), IF('Organochlorine data'!P22="&lt;LOD",'Organochlorine data'!P$38, "ERROR")))</f>
        <v/>
      </c>
      <c r="R22" s="24" t="str">
        <f>IF('Organochlorine data'!Q22="","",IF(ISNUMBER('Organochlorine data'!Q22)=TRUE, IF('Organochlorine data'!Q22&lt;'Organochlorine data'!Q$38, "ERROR", 'Organochlorine data'!Q22), IF('Organochlorine data'!Q22="&lt;LOD",'Organochlorine data'!Q$38, "ERROR")))</f>
        <v/>
      </c>
      <c r="S22" s="269" t="str">
        <f>IF('Organochlorine data'!R22="","",IF(ISNUMBER('Organochlorine data'!R22)=TRUE, IF('Organochlorine data'!R22&lt;'Organochlorine data'!R$38, "ERROR", 'Organochlorine data'!R22), IF('Organochlorine data'!R22="&lt;LOD",'Organochlorine data'!R$38, "ERROR")))</f>
        <v/>
      </c>
      <c r="T22" s="400"/>
    </row>
    <row r="23" spans="7:20" ht="20.149999999999999" customHeight="1" x14ac:dyDescent="0.35">
      <c r="G23" s="396"/>
      <c r="H23" s="23" t="str">
        <f>IF('Organochlorine data'!H23="","",'Organochlorine data'!H23)</f>
        <v/>
      </c>
      <c r="I23" s="24" t="str">
        <f>IF('Organochlorine data'!I23="","",'Organochlorine data'!I23)</f>
        <v/>
      </c>
      <c r="J23" s="204" t="str">
        <f>IFERROR(IF(K23="","",(IF(VLOOKUP(K23,'Gwybodaeth Ymgeiswyr'!$K$8:$L$37,2,0)="y","y",""))),"Manual entry required")</f>
        <v/>
      </c>
      <c r="K23" s="37" t="str">
        <f>IF('Organochlorine data'!J23="","",'Organochlorine data'!J23)</f>
        <v/>
      </c>
      <c r="L23" s="23" t="str">
        <f>IF('Organochlorine data'!K23="","",IF(ISNUMBER('Organochlorine data'!K23)=TRUE, IF('Organochlorine data'!K23&lt;'Organochlorine data'!K$38, "ERROR", 'Organochlorine data'!K23), IF('Organochlorine data'!K23="&lt;LOD",'Organochlorine data'!K$38, "ERROR")))</f>
        <v/>
      </c>
      <c r="M23" s="141" t="str">
        <f>IF('Organochlorine data'!L23="","",IF(ISNUMBER('Organochlorine data'!L23)=TRUE, IF('Organochlorine data'!L23&lt;'Organochlorine data'!L$38, "ERROR", 'Organochlorine data'!L23), IF('Organochlorine data'!L23="&lt;LOD",'Organochlorine data'!L$38, "ERROR")))</f>
        <v/>
      </c>
      <c r="N23" s="141" t="str">
        <f>IF('Organochlorine data'!M23="","",IF(ISNUMBER('Organochlorine data'!M23)=TRUE, IF('Organochlorine data'!M23&lt;'Organochlorine data'!M$38, "ERROR", 'Organochlorine data'!M23), IF('Organochlorine data'!M23="&lt;LOD",'Organochlorine data'!M$38, "ERROR")))</f>
        <v/>
      </c>
      <c r="O23" s="24" t="str">
        <f>IF('Organochlorine data'!N23="","",IF(ISNUMBER('Organochlorine data'!N23)=TRUE, IF('Organochlorine data'!N23&lt;'Organochlorine data'!N$38, "ERROR", 'Organochlorine data'!N23), IF('Organochlorine data'!N23="&lt;LOD",'Organochlorine data'!N$38, "ERROR")))</f>
        <v/>
      </c>
      <c r="P23" s="141" t="str">
        <f>IF('Organochlorine data'!O23="","",IF(ISNUMBER('Organochlorine data'!O23)=TRUE, IF('Organochlorine data'!O23&lt;'Organochlorine data'!O$38, "ERROR", 'Organochlorine data'!O23), IF('Organochlorine data'!O23="&lt;LOD",'Organochlorine data'!O$38, "ERROR")))</f>
        <v/>
      </c>
      <c r="Q23" s="141" t="str">
        <f>IF('Organochlorine data'!P23="","",IF(ISNUMBER('Organochlorine data'!P23)=TRUE, IF('Organochlorine data'!P23&lt;'Organochlorine data'!P$38, "ERROR", 'Organochlorine data'!P23), IF('Organochlorine data'!P23="&lt;LOD",'Organochlorine data'!P$38, "ERROR")))</f>
        <v/>
      </c>
      <c r="R23" s="24" t="str">
        <f>IF('Organochlorine data'!Q23="","",IF(ISNUMBER('Organochlorine data'!Q23)=TRUE, IF('Organochlorine data'!Q23&lt;'Organochlorine data'!Q$38, "ERROR", 'Organochlorine data'!Q23), IF('Organochlorine data'!Q23="&lt;LOD",'Organochlorine data'!Q$38, "ERROR")))</f>
        <v/>
      </c>
      <c r="S23" s="269" t="str">
        <f>IF('Organochlorine data'!R23="","",IF(ISNUMBER('Organochlorine data'!R23)=TRUE, IF('Organochlorine data'!R23&lt;'Organochlorine data'!R$38, "ERROR", 'Organochlorine data'!R23), IF('Organochlorine data'!R23="&lt;LOD",'Organochlorine data'!R$38, "ERROR")))</f>
        <v/>
      </c>
      <c r="T23" s="400"/>
    </row>
    <row r="24" spans="7:20" ht="20.149999999999999" customHeight="1" x14ac:dyDescent="0.35">
      <c r="G24" s="396"/>
      <c r="H24" s="23" t="str">
        <f>IF('Organochlorine data'!H24="","",'Organochlorine data'!H24)</f>
        <v/>
      </c>
      <c r="I24" s="24" t="str">
        <f>IF('Organochlorine data'!I24="","",'Organochlorine data'!I24)</f>
        <v/>
      </c>
      <c r="J24" s="204" t="str">
        <f>IFERROR(IF(K24="","",(IF(VLOOKUP(K24,'Gwybodaeth Ymgeiswyr'!$K$8:$L$37,2,0)="y","y",""))),"Manual entry required")</f>
        <v/>
      </c>
      <c r="K24" s="37" t="str">
        <f>IF('Organochlorine data'!J24="","",'Organochlorine data'!J24)</f>
        <v/>
      </c>
      <c r="L24" s="23" t="str">
        <f>IF('Organochlorine data'!K24="","",IF(ISNUMBER('Organochlorine data'!K24)=TRUE, IF('Organochlorine data'!K24&lt;'Organochlorine data'!K$38, "ERROR", 'Organochlorine data'!K24), IF('Organochlorine data'!K24="&lt;LOD",'Organochlorine data'!K$38, "ERROR")))</f>
        <v/>
      </c>
      <c r="M24" s="141" t="str">
        <f>IF('Organochlorine data'!L24="","",IF(ISNUMBER('Organochlorine data'!L24)=TRUE, IF('Organochlorine data'!L24&lt;'Organochlorine data'!L$38, "ERROR", 'Organochlorine data'!L24), IF('Organochlorine data'!L24="&lt;LOD",'Organochlorine data'!L$38, "ERROR")))</f>
        <v/>
      </c>
      <c r="N24" s="141" t="str">
        <f>IF('Organochlorine data'!M24="","",IF(ISNUMBER('Organochlorine data'!M24)=TRUE, IF('Organochlorine data'!M24&lt;'Organochlorine data'!M$38, "ERROR", 'Organochlorine data'!M24), IF('Organochlorine data'!M24="&lt;LOD",'Organochlorine data'!M$38, "ERROR")))</f>
        <v/>
      </c>
      <c r="O24" s="24" t="str">
        <f>IF('Organochlorine data'!N24="","",IF(ISNUMBER('Organochlorine data'!N24)=TRUE, IF('Organochlorine data'!N24&lt;'Organochlorine data'!N$38, "ERROR", 'Organochlorine data'!N24), IF('Organochlorine data'!N24="&lt;LOD",'Organochlorine data'!N$38, "ERROR")))</f>
        <v/>
      </c>
      <c r="P24" s="141" t="str">
        <f>IF('Organochlorine data'!O24="","",IF(ISNUMBER('Organochlorine data'!O24)=TRUE, IF('Organochlorine data'!O24&lt;'Organochlorine data'!O$38, "ERROR", 'Organochlorine data'!O24), IF('Organochlorine data'!O24="&lt;LOD",'Organochlorine data'!O$38, "ERROR")))</f>
        <v/>
      </c>
      <c r="Q24" s="141" t="str">
        <f>IF('Organochlorine data'!P24="","",IF(ISNUMBER('Organochlorine data'!P24)=TRUE, IF('Organochlorine data'!P24&lt;'Organochlorine data'!P$38, "ERROR", 'Organochlorine data'!P24), IF('Organochlorine data'!P24="&lt;LOD",'Organochlorine data'!P$38, "ERROR")))</f>
        <v/>
      </c>
      <c r="R24" s="24" t="str">
        <f>IF('Organochlorine data'!Q24="","",IF(ISNUMBER('Organochlorine data'!Q24)=TRUE, IF('Organochlorine data'!Q24&lt;'Organochlorine data'!Q$38, "ERROR", 'Organochlorine data'!Q24), IF('Organochlorine data'!Q24="&lt;LOD",'Organochlorine data'!Q$38, "ERROR")))</f>
        <v/>
      </c>
      <c r="S24" s="269" t="str">
        <f>IF('Organochlorine data'!R24="","",IF(ISNUMBER('Organochlorine data'!R24)=TRUE, IF('Organochlorine data'!R24&lt;'Organochlorine data'!R$38, "ERROR", 'Organochlorine data'!R24), IF('Organochlorine data'!R24="&lt;LOD",'Organochlorine data'!R$38, "ERROR")))</f>
        <v/>
      </c>
      <c r="T24" s="400"/>
    </row>
    <row r="25" spans="7:20" ht="20.149999999999999" customHeight="1" x14ac:dyDescent="0.35">
      <c r="G25" s="396"/>
      <c r="H25" s="23" t="str">
        <f>IF('Organochlorine data'!H25="","",'Organochlorine data'!H25)</f>
        <v/>
      </c>
      <c r="I25" s="24" t="str">
        <f>IF('Organochlorine data'!I25="","",'Organochlorine data'!I25)</f>
        <v/>
      </c>
      <c r="J25" s="204" t="str">
        <f>IFERROR(IF(K25="","",(IF(VLOOKUP(K25,'Gwybodaeth Ymgeiswyr'!$K$8:$L$37,2,0)="y","y",""))),"Manual entry required")</f>
        <v/>
      </c>
      <c r="K25" s="37" t="str">
        <f>IF('Organochlorine data'!J25="","",'Organochlorine data'!J25)</f>
        <v/>
      </c>
      <c r="L25" s="23" t="str">
        <f>IF('Organochlorine data'!K25="","",IF(ISNUMBER('Organochlorine data'!K25)=TRUE, IF('Organochlorine data'!K25&lt;'Organochlorine data'!K$38, "ERROR", 'Organochlorine data'!K25), IF('Organochlorine data'!K25="&lt;LOD",'Organochlorine data'!K$38, "ERROR")))</f>
        <v/>
      </c>
      <c r="M25" s="141" t="str">
        <f>IF('Organochlorine data'!L25="","",IF(ISNUMBER('Organochlorine data'!L25)=TRUE, IF('Organochlorine data'!L25&lt;'Organochlorine data'!L$38, "ERROR", 'Organochlorine data'!L25), IF('Organochlorine data'!L25="&lt;LOD",'Organochlorine data'!L$38, "ERROR")))</f>
        <v/>
      </c>
      <c r="N25" s="141" t="str">
        <f>IF('Organochlorine data'!M25="","",IF(ISNUMBER('Organochlorine data'!M25)=TRUE, IF('Organochlorine data'!M25&lt;'Organochlorine data'!M$38, "ERROR", 'Organochlorine data'!M25), IF('Organochlorine data'!M25="&lt;LOD",'Organochlorine data'!M$38, "ERROR")))</f>
        <v/>
      </c>
      <c r="O25" s="24" t="str">
        <f>IF('Organochlorine data'!N25="","",IF(ISNUMBER('Organochlorine data'!N25)=TRUE, IF('Organochlorine data'!N25&lt;'Organochlorine data'!N$38, "ERROR", 'Organochlorine data'!N25), IF('Organochlorine data'!N25="&lt;LOD",'Organochlorine data'!N$38, "ERROR")))</f>
        <v/>
      </c>
      <c r="P25" s="141" t="str">
        <f>IF('Organochlorine data'!O25="","",IF(ISNUMBER('Organochlorine data'!O25)=TRUE, IF('Organochlorine data'!O25&lt;'Organochlorine data'!O$38, "ERROR", 'Organochlorine data'!O25), IF('Organochlorine data'!O25="&lt;LOD",'Organochlorine data'!O$38, "ERROR")))</f>
        <v/>
      </c>
      <c r="Q25" s="141" t="str">
        <f>IF('Organochlorine data'!P25="","",IF(ISNUMBER('Organochlorine data'!P25)=TRUE, IF('Organochlorine data'!P25&lt;'Organochlorine data'!P$38, "ERROR", 'Organochlorine data'!P25), IF('Organochlorine data'!P25="&lt;LOD",'Organochlorine data'!P$38, "ERROR")))</f>
        <v/>
      </c>
      <c r="R25" s="24" t="str">
        <f>IF('Organochlorine data'!Q25="","",IF(ISNUMBER('Organochlorine data'!Q25)=TRUE, IF('Organochlorine data'!Q25&lt;'Organochlorine data'!Q$38, "ERROR", 'Organochlorine data'!Q25), IF('Organochlorine data'!Q25="&lt;LOD",'Organochlorine data'!Q$38, "ERROR")))</f>
        <v/>
      </c>
      <c r="S25" s="269" t="str">
        <f>IF('Organochlorine data'!R25="","",IF(ISNUMBER('Organochlorine data'!R25)=TRUE, IF('Organochlorine data'!R25&lt;'Organochlorine data'!R$38, "ERROR", 'Organochlorine data'!R25), IF('Organochlorine data'!R25="&lt;LOD",'Organochlorine data'!R$38, "ERROR")))</f>
        <v/>
      </c>
      <c r="T25" s="400"/>
    </row>
    <row r="26" spans="7:20" ht="20.149999999999999" customHeight="1" x14ac:dyDescent="0.35">
      <c r="G26" s="396"/>
      <c r="H26" s="23" t="str">
        <f>IF('Organochlorine data'!H26="","",'Organochlorine data'!H26)</f>
        <v/>
      </c>
      <c r="I26" s="24" t="str">
        <f>IF('Organochlorine data'!I26="","",'Organochlorine data'!I26)</f>
        <v/>
      </c>
      <c r="J26" s="204" t="str">
        <f>IFERROR(IF(K26="","",(IF(VLOOKUP(K26,'Gwybodaeth Ymgeiswyr'!$K$8:$L$37,2,0)="y","y",""))),"Manual entry required")</f>
        <v/>
      </c>
      <c r="K26" s="37" t="str">
        <f>IF('Organochlorine data'!J26="","",'Organochlorine data'!J26)</f>
        <v/>
      </c>
      <c r="L26" s="23" t="str">
        <f>IF('Organochlorine data'!K26="","",IF(ISNUMBER('Organochlorine data'!K26)=TRUE, IF('Organochlorine data'!K26&lt;'Organochlorine data'!K$38, "ERROR", 'Organochlorine data'!K26), IF('Organochlorine data'!K26="&lt;LOD",'Organochlorine data'!K$38, "ERROR")))</f>
        <v/>
      </c>
      <c r="M26" s="141" t="str">
        <f>IF('Organochlorine data'!L26="","",IF(ISNUMBER('Organochlorine data'!L26)=TRUE, IF('Organochlorine data'!L26&lt;'Organochlorine data'!L$38, "ERROR", 'Organochlorine data'!L26), IF('Organochlorine data'!L26="&lt;LOD",'Organochlorine data'!L$38, "ERROR")))</f>
        <v/>
      </c>
      <c r="N26" s="141" t="str">
        <f>IF('Organochlorine data'!M26="","",IF(ISNUMBER('Organochlorine data'!M26)=TRUE, IF('Organochlorine data'!M26&lt;'Organochlorine data'!M$38, "ERROR", 'Organochlorine data'!M26), IF('Organochlorine data'!M26="&lt;LOD",'Organochlorine data'!M$38, "ERROR")))</f>
        <v/>
      </c>
      <c r="O26" s="24" t="str">
        <f>IF('Organochlorine data'!N26="","",IF(ISNUMBER('Organochlorine data'!N26)=TRUE, IF('Organochlorine data'!N26&lt;'Organochlorine data'!N$38, "ERROR", 'Organochlorine data'!N26), IF('Organochlorine data'!N26="&lt;LOD",'Organochlorine data'!N$38, "ERROR")))</f>
        <v/>
      </c>
      <c r="P26" s="141" t="str">
        <f>IF('Organochlorine data'!O26="","",IF(ISNUMBER('Organochlorine data'!O26)=TRUE, IF('Organochlorine data'!O26&lt;'Organochlorine data'!O$38, "ERROR", 'Organochlorine data'!O26), IF('Organochlorine data'!O26="&lt;LOD",'Organochlorine data'!O$38, "ERROR")))</f>
        <v/>
      </c>
      <c r="Q26" s="141" t="str">
        <f>IF('Organochlorine data'!P26="","",IF(ISNUMBER('Organochlorine data'!P26)=TRUE, IF('Organochlorine data'!P26&lt;'Organochlorine data'!P$38, "ERROR", 'Organochlorine data'!P26), IF('Organochlorine data'!P26="&lt;LOD",'Organochlorine data'!P$38, "ERROR")))</f>
        <v/>
      </c>
      <c r="R26" s="24" t="str">
        <f>IF('Organochlorine data'!Q26="","",IF(ISNUMBER('Organochlorine data'!Q26)=TRUE, IF('Organochlorine data'!Q26&lt;'Organochlorine data'!Q$38, "ERROR", 'Organochlorine data'!Q26), IF('Organochlorine data'!Q26="&lt;LOD",'Organochlorine data'!Q$38, "ERROR")))</f>
        <v/>
      </c>
      <c r="S26" s="269" t="str">
        <f>IF('Organochlorine data'!R26="","",IF(ISNUMBER('Organochlorine data'!R26)=TRUE, IF('Organochlorine data'!R26&lt;'Organochlorine data'!R$38, "ERROR", 'Organochlorine data'!R26), IF('Organochlorine data'!R26="&lt;LOD",'Organochlorine data'!R$38, "ERROR")))</f>
        <v/>
      </c>
      <c r="T26" s="400"/>
    </row>
    <row r="27" spans="7:20" ht="20.149999999999999" customHeight="1" x14ac:dyDescent="0.35">
      <c r="G27" s="396"/>
      <c r="H27" s="23" t="str">
        <f>IF('Organochlorine data'!H27="","",'Organochlorine data'!H27)</f>
        <v/>
      </c>
      <c r="I27" s="24" t="str">
        <f>IF('Organochlorine data'!I27="","",'Organochlorine data'!I27)</f>
        <v/>
      </c>
      <c r="J27" s="204" t="str">
        <f>IFERROR(IF(K27="","",(IF(VLOOKUP(K27,'Gwybodaeth Ymgeiswyr'!$K$8:$L$37,2,0)="y","y",""))),"Manual entry required")</f>
        <v/>
      </c>
      <c r="K27" s="37" t="str">
        <f>IF('Organochlorine data'!J27="","",'Organochlorine data'!J27)</f>
        <v/>
      </c>
      <c r="L27" s="23" t="str">
        <f>IF('Organochlorine data'!K27="","",IF(ISNUMBER('Organochlorine data'!K27)=TRUE, IF('Organochlorine data'!K27&lt;'Organochlorine data'!K$38, "ERROR", 'Organochlorine data'!K27), IF('Organochlorine data'!K27="&lt;LOD",'Organochlorine data'!K$38, "ERROR")))</f>
        <v/>
      </c>
      <c r="M27" s="141" t="str">
        <f>IF('Organochlorine data'!L27="","",IF(ISNUMBER('Organochlorine data'!L27)=TRUE, IF('Organochlorine data'!L27&lt;'Organochlorine data'!L$38, "ERROR", 'Organochlorine data'!L27), IF('Organochlorine data'!L27="&lt;LOD",'Organochlorine data'!L$38, "ERROR")))</f>
        <v/>
      </c>
      <c r="N27" s="141" t="str">
        <f>IF('Organochlorine data'!M27="","",IF(ISNUMBER('Organochlorine data'!M27)=TRUE, IF('Organochlorine data'!M27&lt;'Organochlorine data'!M$38, "ERROR", 'Organochlorine data'!M27), IF('Organochlorine data'!M27="&lt;LOD",'Organochlorine data'!M$38, "ERROR")))</f>
        <v/>
      </c>
      <c r="O27" s="24" t="str">
        <f>IF('Organochlorine data'!N27="","",IF(ISNUMBER('Organochlorine data'!N27)=TRUE, IF('Organochlorine data'!N27&lt;'Organochlorine data'!N$38, "ERROR", 'Organochlorine data'!N27), IF('Organochlorine data'!N27="&lt;LOD",'Organochlorine data'!N$38, "ERROR")))</f>
        <v/>
      </c>
      <c r="P27" s="141" t="str">
        <f>IF('Organochlorine data'!O27="","",IF(ISNUMBER('Organochlorine data'!O27)=TRUE, IF('Organochlorine data'!O27&lt;'Organochlorine data'!O$38, "ERROR", 'Organochlorine data'!O27), IF('Organochlorine data'!O27="&lt;LOD",'Organochlorine data'!O$38, "ERROR")))</f>
        <v/>
      </c>
      <c r="Q27" s="141" t="str">
        <f>IF('Organochlorine data'!P27="","",IF(ISNUMBER('Organochlorine data'!P27)=TRUE, IF('Organochlorine data'!P27&lt;'Organochlorine data'!P$38, "ERROR", 'Organochlorine data'!P27), IF('Organochlorine data'!P27="&lt;LOD",'Organochlorine data'!P$38, "ERROR")))</f>
        <v/>
      </c>
      <c r="R27" s="24" t="str">
        <f>IF('Organochlorine data'!Q27="","",IF(ISNUMBER('Organochlorine data'!Q27)=TRUE, IF('Organochlorine data'!Q27&lt;'Organochlorine data'!Q$38, "ERROR", 'Organochlorine data'!Q27), IF('Organochlorine data'!Q27="&lt;LOD",'Organochlorine data'!Q$38, "ERROR")))</f>
        <v/>
      </c>
      <c r="S27" s="269" t="str">
        <f>IF('Organochlorine data'!R27="","",IF(ISNUMBER('Organochlorine data'!R27)=TRUE, IF('Organochlorine data'!R27&lt;'Organochlorine data'!R$38, "ERROR", 'Organochlorine data'!R27), IF('Organochlorine data'!R27="&lt;LOD",'Organochlorine data'!R$38, "ERROR")))</f>
        <v/>
      </c>
      <c r="T27" s="400"/>
    </row>
    <row r="28" spans="7:20" ht="20.149999999999999" customHeight="1" x14ac:dyDescent="0.35">
      <c r="G28" s="396"/>
      <c r="H28" s="23" t="str">
        <f>IF('Organochlorine data'!H28="","",'Organochlorine data'!H28)</f>
        <v/>
      </c>
      <c r="I28" s="24" t="str">
        <f>IF('Organochlorine data'!I28="","",'Organochlorine data'!I28)</f>
        <v/>
      </c>
      <c r="J28" s="204" t="str">
        <f>IFERROR(IF(K28="","",(IF(VLOOKUP(K28,'Gwybodaeth Ymgeiswyr'!$K$8:$L$37,2,0)="y","y",""))),"Manual entry required")</f>
        <v/>
      </c>
      <c r="K28" s="37" t="str">
        <f>IF('Organochlorine data'!J28="","",'Organochlorine data'!J28)</f>
        <v/>
      </c>
      <c r="L28" s="23" t="str">
        <f>IF('Organochlorine data'!K28="","",IF(ISNUMBER('Organochlorine data'!K28)=TRUE, IF('Organochlorine data'!K28&lt;'Organochlorine data'!K$38, "ERROR", 'Organochlorine data'!K28), IF('Organochlorine data'!K28="&lt;LOD",'Organochlorine data'!K$38, "ERROR")))</f>
        <v/>
      </c>
      <c r="M28" s="141" t="str">
        <f>IF('Organochlorine data'!L28="","",IF(ISNUMBER('Organochlorine data'!L28)=TRUE, IF('Organochlorine data'!L28&lt;'Organochlorine data'!L$38, "ERROR", 'Organochlorine data'!L28), IF('Organochlorine data'!L28="&lt;LOD",'Organochlorine data'!L$38, "ERROR")))</f>
        <v/>
      </c>
      <c r="N28" s="141" t="str">
        <f>IF('Organochlorine data'!M28="","",IF(ISNUMBER('Organochlorine data'!M28)=TRUE, IF('Organochlorine data'!M28&lt;'Organochlorine data'!M$38, "ERROR", 'Organochlorine data'!M28), IF('Organochlorine data'!M28="&lt;LOD",'Organochlorine data'!M$38, "ERROR")))</f>
        <v/>
      </c>
      <c r="O28" s="24" t="str">
        <f>IF('Organochlorine data'!N28="","",IF(ISNUMBER('Organochlorine data'!N28)=TRUE, IF('Organochlorine data'!N28&lt;'Organochlorine data'!N$38, "ERROR", 'Organochlorine data'!N28), IF('Organochlorine data'!N28="&lt;LOD",'Organochlorine data'!N$38, "ERROR")))</f>
        <v/>
      </c>
      <c r="P28" s="141" t="str">
        <f>IF('Organochlorine data'!O28="","",IF(ISNUMBER('Organochlorine data'!O28)=TRUE, IF('Organochlorine data'!O28&lt;'Organochlorine data'!O$38, "ERROR", 'Organochlorine data'!O28), IF('Organochlorine data'!O28="&lt;LOD",'Organochlorine data'!O$38, "ERROR")))</f>
        <v/>
      </c>
      <c r="Q28" s="141" t="str">
        <f>IF('Organochlorine data'!P28="","",IF(ISNUMBER('Organochlorine data'!P28)=TRUE, IF('Organochlorine data'!P28&lt;'Organochlorine data'!P$38, "ERROR", 'Organochlorine data'!P28), IF('Organochlorine data'!P28="&lt;LOD",'Organochlorine data'!P$38, "ERROR")))</f>
        <v/>
      </c>
      <c r="R28" s="24" t="str">
        <f>IF('Organochlorine data'!Q28="","",IF(ISNUMBER('Organochlorine data'!Q28)=TRUE, IF('Organochlorine data'!Q28&lt;'Organochlorine data'!Q$38, "ERROR", 'Organochlorine data'!Q28), IF('Organochlorine data'!Q28="&lt;LOD",'Organochlorine data'!Q$38, "ERROR")))</f>
        <v/>
      </c>
      <c r="S28" s="269" t="str">
        <f>IF('Organochlorine data'!R28="","",IF(ISNUMBER('Organochlorine data'!R28)=TRUE, IF('Organochlorine data'!R28&lt;'Organochlorine data'!R$38, "ERROR", 'Organochlorine data'!R28), IF('Organochlorine data'!R28="&lt;LOD",'Organochlorine data'!R$38, "ERROR")))</f>
        <v/>
      </c>
      <c r="T28" s="400"/>
    </row>
    <row r="29" spans="7:20" ht="20.149999999999999" customHeight="1" x14ac:dyDescent="0.35">
      <c r="G29" s="396"/>
      <c r="H29" s="23" t="str">
        <f>IF('Organochlorine data'!H29="","",'Organochlorine data'!H29)</f>
        <v/>
      </c>
      <c r="I29" s="24" t="str">
        <f>IF('Organochlorine data'!I29="","",'Organochlorine data'!I29)</f>
        <v/>
      </c>
      <c r="J29" s="204" t="str">
        <f>IFERROR(IF(K29="","",(IF(VLOOKUP(K29,'Gwybodaeth Ymgeiswyr'!$K$8:$L$37,2,0)="y","y",""))),"Manual entry required")</f>
        <v/>
      </c>
      <c r="K29" s="37" t="str">
        <f>IF('Organochlorine data'!J29="","",'Organochlorine data'!J29)</f>
        <v/>
      </c>
      <c r="L29" s="23" t="str">
        <f>IF('Organochlorine data'!K29="","",IF(ISNUMBER('Organochlorine data'!K29)=TRUE, IF('Organochlorine data'!K29&lt;'Organochlorine data'!K$38, "ERROR", 'Organochlorine data'!K29), IF('Organochlorine data'!K29="&lt;LOD",'Organochlorine data'!K$38, "ERROR")))</f>
        <v/>
      </c>
      <c r="M29" s="141" t="str">
        <f>IF('Organochlorine data'!L29="","",IF(ISNUMBER('Organochlorine data'!L29)=TRUE, IF('Organochlorine data'!L29&lt;'Organochlorine data'!L$38, "ERROR", 'Organochlorine data'!L29), IF('Organochlorine data'!L29="&lt;LOD",'Organochlorine data'!L$38, "ERROR")))</f>
        <v/>
      </c>
      <c r="N29" s="141" t="str">
        <f>IF('Organochlorine data'!M29="","",IF(ISNUMBER('Organochlorine data'!M29)=TRUE, IF('Organochlorine data'!M29&lt;'Organochlorine data'!M$38, "ERROR", 'Organochlorine data'!M29), IF('Organochlorine data'!M29="&lt;LOD",'Organochlorine data'!M$38, "ERROR")))</f>
        <v/>
      </c>
      <c r="O29" s="24" t="str">
        <f>IF('Organochlorine data'!N29="","",IF(ISNUMBER('Organochlorine data'!N29)=TRUE, IF('Organochlorine data'!N29&lt;'Organochlorine data'!N$38, "ERROR", 'Organochlorine data'!N29), IF('Organochlorine data'!N29="&lt;LOD",'Organochlorine data'!N$38, "ERROR")))</f>
        <v/>
      </c>
      <c r="P29" s="141" t="str">
        <f>IF('Organochlorine data'!O29="","",IF(ISNUMBER('Organochlorine data'!O29)=TRUE, IF('Organochlorine data'!O29&lt;'Organochlorine data'!O$38, "ERROR", 'Organochlorine data'!O29), IF('Organochlorine data'!O29="&lt;LOD",'Organochlorine data'!O$38, "ERROR")))</f>
        <v/>
      </c>
      <c r="Q29" s="141" t="str">
        <f>IF('Organochlorine data'!P29="","",IF(ISNUMBER('Organochlorine data'!P29)=TRUE, IF('Organochlorine data'!P29&lt;'Organochlorine data'!P$38, "ERROR", 'Organochlorine data'!P29), IF('Organochlorine data'!P29="&lt;LOD",'Organochlorine data'!P$38, "ERROR")))</f>
        <v/>
      </c>
      <c r="R29" s="24" t="str">
        <f>IF('Organochlorine data'!Q29="","",IF(ISNUMBER('Organochlorine data'!Q29)=TRUE, IF('Organochlorine data'!Q29&lt;'Organochlorine data'!Q$38, "ERROR", 'Organochlorine data'!Q29), IF('Organochlorine data'!Q29="&lt;LOD",'Organochlorine data'!Q$38, "ERROR")))</f>
        <v/>
      </c>
      <c r="S29" s="269" t="str">
        <f>IF('Organochlorine data'!R29="","",IF(ISNUMBER('Organochlorine data'!R29)=TRUE, IF('Organochlorine data'!R29&lt;'Organochlorine data'!R$38, "ERROR", 'Organochlorine data'!R29), IF('Organochlorine data'!R29="&lt;LOD",'Organochlorine data'!R$38, "ERROR")))</f>
        <v/>
      </c>
      <c r="T29" s="400"/>
    </row>
    <row r="30" spans="7:20" ht="20.149999999999999" customHeight="1" x14ac:dyDescent="0.35">
      <c r="G30" s="396"/>
      <c r="H30" s="23" t="str">
        <f>IF('Organochlorine data'!H30="","",'Organochlorine data'!H30)</f>
        <v/>
      </c>
      <c r="I30" s="24" t="str">
        <f>IF('Organochlorine data'!I30="","",'Organochlorine data'!I30)</f>
        <v/>
      </c>
      <c r="J30" s="204" t="str">
        <f>IFERROR(IF(K30="","",(IF(VLOOKUP(K30,'Gwybodaeth Ymgeiswyr'!$K$8:$L$37,2,0)="y","y",""))),"Manual entry required")</f>
        <v/>
      </c>
      <c r="K30" s="37" t="str">
        <f>IF('Organochlorine data'!J30="","",'Organochlorine data'!J30)</f>
        <v/>
      </c>
      <c r="L30" s="23" t="str">
        <f>IF('Organochlorine data'!K30="","",IF(ISNUMBER('Organochlorine data'!K30)=TRUE, IF('Organochlorine data'!K30&lt;'Organochlorine data'!K$38, "ERROR", 'Organochlorine data'!K30), IF('Organochlorine data'!K30="&lt;LOD",'Organochlorine data'!K$38, "ERROR")))</f>
        <v/>
      </c>
      <c r="M30" s="141" t="str">
        <f>IF('Organochlorine data'!L30="","",IF(ISNUMBER('Organochlorine data'!L30)=TRUE, IF('Organochlorine data'!L30&lt;'Organochlorine data'!L$38, "ERROR", 'Organochlorine data'!L30), IF('Organochlorine data'!L30="&lt;LOD",'Organochlorine data'!L$38, "ERROR")))</f>
        <v/>
      </c>
      <c r="N30" s="141" t="str">
        <f>IF('Organochlorine data'!M30="","",IF(ISNUMBER('Organochlorine data'!M30)=TRUE, IF('Organochlorine data'!M30&lt;'Organochlorine data'!M$38, "ERROR", 'Organochlorine data'!M30), IF('Organochlorine data'!M30="&lt;LOD",'Organochlorine data'!M$38, "ERROR")))</f>
        <v/>
      </c>
      <c r="O30" s="24" t="str">
        <f>IF('Organochlorine data'!N30="","",IF(ISNUMBER('Organochlorine data'!N30)=TRUE, IF('Organochlorine data'!N30&lt;'Organochlorine data'!N$38, "ERROR", 'Organochlorine data'!N30), IF('Organochlorine data'!N30="&lt;LOD",'Organochlorine data'!N$38, "ERROR")))</f>
        <v/>
      </c>
      <c r="P30" s="141" t="str">
        <f>IF('Organochlorine data'!O30="","",IF(ISNUMBER('Organochlorine data'!O30)=TRUE, IF('Organochlorine data'!O30&lt;'Organochlorine data'!O$38, "ERROR", 'Organochlorine data'!O30), IF('Organochlorine data'!O30="&lt;LOD",'Organochlorine data'!O$38, "ERROR")))</f>
        <v/>
      </c>
      <c r="Q30" s="141" t="str">
        <f>IF('Organochlorine data'!P30="","",IF(ISNUMBER('Organochlorine data'!P30)=TRUE, IF('Organochlorine data'!P30&lt;'Organochlorine data'!P$38, "ERROR", 'Organochlorine data'!P30), IF('Organochlorine data'!P30="&lt;LOD",'Organochlorine data'!P$38, "ERROR")))</f>
        <v/>
      </c>
      <c r="R30" s="24" t="str">
        <f>IF('Organochlorine data'!Q30="","",IF(ISNUMBER('Organochlorine data'!Q30)=TRUE, IF('Organochlorine data'!Q30&lt;'Organochlorine data'!Q$38, "ERROR", 'Organochlorine data'!Q30), IF('Organochlorine data'!Q30="&lt;LOD",'Organochlorine data'!Q$38, "ERROR")))</f>
        <v/>
      </c>
      <c r="S30" s="269" t="str">
        <f>IF('Organochlorine data'!R30="","",IF(ISNUMBER('Organochlorine data'!R30)=TRUE, IF('Organochlorine data'!R30&lt;'Organochlorine data'!R$38, "ERROR", 'Organochlorine data'!R30), IF('Organochlorine data'!R30="&lt;LOD",'Organochlorine data'!R$38, "ERROR")))</f>
        <v/>
      </c>
      <c r="T30" s="400"/>
    </row>
    <row r="31" spans="7:20" ht="20.149999999999999" customHeight="1" x14ac:dyDescent="0.35">
      <c r="G31" s="396"/>
      <c r="H31" s="23" t="str">
        <f>IF('Organochlorine data'!H31="","",'Organochlorine data'!H31)</f>
        <v/>
      </c>
      <c r="I31" s="24" t="str">
        <f>IF('Organochlorine data'!I31="","",'Organochlorine data'!I31)</f>
        <v/>
      </c>
      <c r="J31" s="204" t="str">
        <f>IFERROR(IF(K31="","",(IF(VLOOKUP(K31,'Gwybodaeth Ymgeiswyr'!$K$8:$L$37,2,0)="y","y",""))),"Manual entry required")</f>
        <v/>
      </c>
      <c r="K31" s="37" t="str">
        <f>IF('Organochlorine data'!J31="","",'Organochlorine data'!J31)</f>
        <v/>
      </c>
      <c r="L31" s="23" t="str">
        <f>IF('Organochlorine data'!K31="","",IF(ISNUMBER('Organochlorine data'!K31)=TRUE, IF('Organochlorine data'!K31&lt;'Organochlorine data'!K$38, "ERROR", 'Organochlorine data'!K31), IF('Organochlorine data'!K31="&lt;LOD",'Organochlorine data'!K$38, "ERROR")))</f>
        <v/>
      </c>
      <c r="M31" s="141" t="str">
        <f>IF('Organochlorine data'!L31="","",IF(ISNUMBER('Organochlorine data'!L31)=TRUE, IF('Organochlorine data'!L31&lt;'Organochlorine data'!L$38, "ERROR", 'Organochlorine data'!L31), IF('Organochlorine data'!L31="&lt;LOD",'Organochlorine data'!L$38, "ERROR")))</f>
        <v/>
      </c>
      <c r="N31" s="141" t="str">
        <f>IF('Organochlorine data'!M31="","",IF(ISNUMBER('Organochlorine data'!M31)=TRUE, IF('Organochlorine data'!M31&lt;'Organochlorine data'!M$38, "ERROR", 'Organochlorine data'!M31), IF('Organochlorine data'!M31="&lt;LOD",'Organochlorine data'!M$38, "ERROR")))</f>
        <v/>
      </c>
      <c r="O31" s="24" t="str">
        <f>IF('Organochlorine data'!N31="","",IF(ISNUMBER('Organochlorine data'!N31)=TRUE, IF('Organochlorine data'!N31&lt;'Organochlorine data'!N$38, "ERROR", 'Organochlorine data'!N31), IF('Organochlorine data'!N31="&lt;LOD",'Organochlorine data'!N$38, "ERROR")))</f>
        <v/>
      </c>
      <c r="P31" s="141" t="str">
        <f>IF('Organochlorine data'!O31="","",IF(ISNUMBER('Organochlorine data'!O31)=TRUE, IF('Organochlorine data'!O31&lt;'Organochlorine data'!O$38, "ERROR", 'Organochlorine data'!O31), IF('Organochlorine data'!O31="&lt;LOD",'Organochlorine data'!O$38, "ERROR")))</f>
        <v/>
      </c>
      <c r="Q31" s="141" t="str">
        <f>IF('Organochlorine data'!P31="","",IF(ISNUMBER('Organochlorine data'!P31)=TRUE, IF('Organochlorine data'!P31&lt;'Organochlorine data'!P$38, "ERROR", 'Organochlorine data'!P31), IF('Organochlorine data'!P31="&lt;LOD",'Organochlorine data'!P$38, "ERROR")))</f>
        <v/>
      </c>
      <c r="R31" s="24" t="str">
        <f>IF('Organochlorine data'!Q31="","",IF(ISNUMBER('Organochlorine data'!Q31)=TRUE, IF('Organochlorine data'!Q31&lt;'Organochlorine data'!Q$38, "ERROR", 'Organochlorine data'!Q31), IF('Organochlorine data'!Q31="&lt;LOD",'Organochlorine data'!Q$38, "ERROR")))</f>
        <v/>
      </c>
      <c r="S31" s="269" t="str">
        <f>IF('Organochlorine data'!R31="","",IF(ISNUMBER('Organochlorine data'!R31)=TRUE, IF('Organochlorine data'!R31&lt;'Organochlorine data'!R$38, "ERROR", 'Organochlorine data'!R31), IF('Organochlorine data'!R31="&lt;LOD",'Organochlorine data'!R$38, "ERROR")))</f>
        <v/>
      </c>
      <c r="T31" s="400"/>
    </row>
    <row r="32" spans="7:20" ht="20.149999999999999" customHeight="1" x14ac:dyDescent="0.35">
      <c r="G32" s="396"/>
      <c r="H32" s="23" t="str">
        <f>IF('Organochlorine data'!H32="","",'Organochlorine data'!H32)</f>
        <v/>
      </c>
      <c r="I32" s="24" t="str">
        <f>IF('Organochlorine data'!I32="","",'Organochlorine data'!I32)</f>
        <v/>
      </c>
      <c r="J32" s="204" t="str">
        <f>IFERROR(IF(K32="","",(IF(VLOOKUP(K32,'Gwybodaeth Ymgeiswyr'!$K$8:$L$37,2,0)="y","y",""))),"Manual entry required")</f>
        <v/>
      </c>
      <c r="K32" s="37" t="str">
        <f>IF('Organochlorine data'!J32="","",'Organochlorine data'!J32)</f>
        <v/>
      </c>
      <c r="L32" s="23" t="str">
        <f>IF('Organochlorine data'!K32="","",IF(ISNUMBER('Organochlorine data'!K32)=TRUE, IF('Organochlorine data'!K32&lt;'Organochlorine data'!K$38, "ERROR", 'Organochlorine data'!K32), IF('Organochlorine data'!K32="&lt;LOD",'Organochlorine data'!K$38, "ERROR")))</f>
        <v/>
      </c>
      <c r="M32" s="141" t="str">
        <f>IF('Organochlorine data'!L32="","",IF(ISNUMBER('Organochlorine data'!L32)=TRUE, IF('Organochlorine data'!L32&lt;'Organochlorine data'!L$38, "ERROR", 'Organochlorine data'!L32), IF('Organochlorine data'!L32="&lt;LOD",'Organochlorine data'!L$38, "ERROR")))</f>
        <v/>
      </c>
      <c r="N32" s="141" t="str">
        <f>IF('Organochlorine data'!M32="","",IF(ISNUMBER('Organochlorine data'!M32)=TRUE, IF('Organochlorine data'!M32&lt;'Organochlorine data'!M$38, "ERROR", 'Organochlorine data'!M32), IF('Organochlorine data'!M32="&lt;LOD",'Organochlorine data'!M$38, "ERROR")))</f>
        <v/>
      </c>
      <c r="O32" s="24" t="str">
        <f>IF('Organochlorine data'!N32="","",IF(ISNUMBER('Organochlorine data'!N32)=TRUE, IF('Organochlorine data'!N32&lt;'Organochlorine data'!N$38, "ERROR", 'Organochlorine data'!N32), IF('Organochlorine data'!N32="&lt;LOD",'Organochlorine data'!N$38, "ERROR")))</f>
        <v/>
      </c>
      <c r="P32" s="141" t="str">
        <f>IF('Organochlorine data'!O32="","",IF(ISNUMBER('Organochlorine data'!O32)=TRUE, IF('Organochlorine data'!O32&lt;'Organochlorine data'!O$38, "ERROR", 'Organochlorine data'!O32), IF('Organochlorine data'!O32="&lt;LOD",'Organochlorine data'!O$38, "ERROR")))</f>
        <v/>
      </c>
      <c r="Q32" s="141" t="str">
        <f>IF('Organochlorine data'!P32="","",IF(ISNUMBER('Organochlorine data'!P32)=TRUE, IF('Organochlorine data'!P32&lt;'Organochlorine data'!P$38, "ERROR", 'Organochlorine data'!P32), IF('Organochlorine data'!P32="&lt;LOD",'Organochlorine data'!P$38, "ERROR")))</f>
        <v/>
      </c>
      <c r="R32" s="24" t="str">
        <f>IF('Organochlorine data'!Q32="","",IF(ISNUMBER('Organochlorine data'!Q32)=TRUE, IF('Organochlorine data'!Q32&lt;'Organochlorine data'!Q$38, "ERROR", 'Organochlorine data'!Q32), IF('Organochlorine data'!Q32="&lt;LOD",'Organochlorine data'!Q$38, "ERROR")))</f>
        <v/>
      </c>
      <c r="S32" s="269" t="str">
        <f>IF('Organochlorine data'!R32="","",IF(ISNUMBER('Organochlorine data'!R32)=TRUE, IF('Organochlorine data'!R32&lt;'Organochlorine data'!R$38, "ERROR", 'Organochlorine data'!R32), IF('Organochlorine data'!R32="&lt;LOD",'Organochlorine data'!R$38, "ERROR")))</f>
        <v/>
      </c>
      <c r="T32" s="400"/>
    </row>
    <row r="33" spans="7:20" ht="20.149999999999999" customHeight="1" x14ac:dyDescent="0.35">
      <c r="G33" s="396"/>
      <c r="H33" s="23" t="str">
        <f>IF('Organochlorine data'!H33="","",'Organochlorine data'!H33)</f>
        <v/>
      </c>
      <c r="I33" s="24" t="str">
        <f>IF('Organochlorine data'!I33="","",'Organochlorine data'!I33)</f>
        <v/>
      </c>
      <c r="J33" s="204" t="str">
        <f>IFERROR(IF(K33="","",(IF(VLOOKUP(K33,'Gwybodaeth Ymgeiswyr'!$K$8:$L$37,2,0)="y","y",""))),"Manual entry required")</f>
        <v/>
      </c>
      <c r="K33" s="37" t="str">
        <f>IF('Organochlorine data'!J33="","",'Organochlorine data'!J33)</f>
        <v/>
      </c>
      <c r="L33" s="23" t="str">
        <f>IF('Organochlorine data'!K33="","",IF(ISNUMBER('Organochlorine data'!K33)=TRUE, IF('Organochlorine data'!K33&lt;'Organochlorine data'!K$38, "ERROR", 'Organochlorine data'!K33), IF('Organochlorine data'!K33="&lt;LOD",'Organochlorine data'!K$38, "ERROR")))</f>
        <v/>
      </c>
      <c r="M33" s="141" t="str">
        <f>IF('Organochlorine data'!L33="","",IF(ISNUMBER('Organochlorine data'!L33)=TRUE, IF('Organochlorine data'!L33&lt;'Organochlorine data'!L$38, "ERROR", 'Organochlorine data'!L33), IF('Organochlorine data'!L33="&lt;LOD",'Organochlorine data'!L$38, "ERROR")))</f>
        <v/>
      </c>
      <c r="N33" s="141" t="str">
        <f>IF('Organochlorine data'!M33="","",IF(ISNUMBER('Organochlorine data'!M33)=TRUE, IF('Organochlorine data'!M33&lt;'Organochlorine data'!M$38, "ERROR", 'Organochlorine data'!M33), IF('Organochlorine data'!M33="&lt;LOD",'Organochlorine data'!M$38, "ERROR")))</f>
        <v/>
      </c>
      <c r="O33" s="24" t="str">
        <f>IF('Organochlorine data'!N33="","",IF(ISNUMBER('Organochlorine data'!N33)=TRUE, IF('Organochlorine data'!N33&lt;'Organochlorine data'!N$38, "ERROR", 'Organochlorine data'!N33), IF('Organochlorine data'!N33="&lt;LOD",'Organochlorine data'!N$38, "ERROR")))</f>
        <v/>
      </c>
      <c r="P33" s="141" t="str">
        <f>IF('Organochlorine data'!O33="","",IF(ISNUMBER('Organochlorine data'!O33)=TRUE, IF('Organochlorine data'!O33&lt;'Organochlorine data'!O$38, "ERROR", 'Organochlorine data'!O33), IF('Organochlorine data'!O33="&lt;LOD",'Organochlorine data'!O$38, "ERROR")))</f>
        <v/>
      </c>
      <c r="Q33" s="141" t="str">
        <f>IF('Organochlorine data'!P33="","",IF(ISNUMBER('Organochlorine data'!P33)=TRUE, IF('Organochlorine data'!P33&lt;'Organochlorine data'!P$38, "ERROR", 'Organochlorine data'!P33), IF('Organochlorine data'!P33="&lt;LOD",'Organochlorine data'!P$38, "ERROR")))</f>
        <v/>
      </c>
      <c r="R33" s="24" t="str">
        <f>IF('Organochlorine data'!Q33="","",IF(ISNUMBER('Organochlorine data'!Q33)=TRUE, IF('Organochlorine data'!Q33&lt;'Organochlorine data'!Q$38, "ERROR", 'Organochlorine data'!Q33), IF('Organochlorine data'!Q33="&lt;LOD",'Organochlorine data'!Q$38, "ERROR")))</f>
        <v/>
      </c>
      <c r="S33" s="269" t="str">
        <f>IF('Organochlorine data'!R33="","",IF(ISNUMBER('Organochlorine data'!R33)=TRUE, IF('Organochlorine data'!R33&lt;'Organochlorine data'!R$38, "ERROR", 'Organochlorine data'!R33), IF('Organochlorine data'!R33="&lt;LOD",'Organochlorine data'!R$38, "ERROR")))</f>
        <v/>
      </c>
      <c r="T33" s="400"/>
    </row>
    <row r="34" spans="7:20" ht="20.149999999999999" customHeight="1" x14ac:dyDescent="0.35">
      <c r="G34" s="396"/>
      <c r="H34" s="23" t="str">
        <f>IF('Organochlorine data'!H34="","",'Organochlorine data'!H34)</f>
        <v/>
      </c>
      <c r="I34" s="24" t="str">
        <f>IF('Organochlorine data'!I34="","",'Organochlorine data'!I34)</f>
        <v/>
      </c>
      <c r="J34" s="204" t="str">
        <f>IFERROR(IF(K34="","",(IF(VLOOKUP(K34,'Gwybodaeth Ymgeiswyr'!$K$8:$L$37,2,0)="y","y",""))),"Manual entry required")</f>
        <v/>
      </c>
      <c r="K34" s="37" t="str">
        <f>IF('Organochlorine data'!J34="","",'Organochlorine data'!J34)</f>
        <v/>
      </c>
      <c r="L34" s="23" t="str">
        <f>IF('Organochlorine data'!K34="","",IF(ISNUMBER('Organochlorine data'!K34)=TRUE, IF('Organochlorine data'!K34&lt;'Organochlorine data'!K$38, "ERROR", 'Organochlorine data'!K34), IF('Organochlorine data'!K34="&lt;LOD",'Organochlorine data'!K$38, "ERROR")))</f>
        <v/>
      </c>
      <c r="M34" s="141" t="str">
        <f>IF('Organochlorine data'!L34="","",IF(ISNUMBER('Organochlorine data'!L34)=TRUE, IF('Organochlorine data'!L34&lt;'Organochlorine data'!L$38, "ERROR", 'Organochlorine data'!L34), IF('Organochlorine data'!L34="&lt;LOD",'Organochlorine data'!L$38, "ERROR")))</f>
        <v/>
      </c>
      <c r="N34" s="141" t="str">
        <f>IF('Organochlorine data'!M34="","",IF(ISNUMBER('Organochlorine data'!M34)=TRUE, IF('Organochlorine data'!M34&lt;'Organochlorine data'!M$38, "ERROR", 'Organochlorine data'!M34), IF('Organochlorine data'!M34="&lt;LOD",'Organochlorine data'!M$38, "ERROR")))</f>
        <v/>
      </c>
      <c r="O34" s="24" t="str">
        <f>IF('Organochlorine data'!N34="","",IF(ISNUMBER('Organochlorine data'!N34)=TRUE, IF('Organochlorine data'!N34&lt;'Organochlorine data'!N$38, "ERROR", 'Organochlorine data'!N34), IF('Organochlorine data'!N34="&lt;LOD",'Organochlorine data'!N$38, "ERROR")))</f>
        <v/>
      </c>
      <c r="P34" s="141" t="str">
        <f>IF('Organochlorine data'!O34="","",IF(ISNUMBER('Organochlorine data'!O34)=TRUE, IF('Organochlorine data'!O34&lt;'Organochlorine data'!O$38, "ERROR", 'Organochlorine data'!O34), IF('Organochlorine data'!O34="&lt;LOD",'Organochlorine data'!O$38, "ERROR")))</f>
        <v/>
      </c>
      <c r="Q34" s="141" t="str">
        <f>IF('Organochlorine data'!P34="","",IF(ISNUMBER('Organochlorine data'!P34)=TRUE, IF('Organochlorine data'!P34&lt;'Organochlorine data'!P$38, "ERROR", 'Organochlorine data'!P34), IF('Organochlorine data'!P34="&lt;LOD",'Organochlorine data'!P$38, "ERROR")))</f>
        <v/>
      </c>
      <c r="R34" s="24" t="str">
        <f>IF('Organochlorine data'!Q34="","",IF(ISNUMBER('Organochlorine data'!Q34)=TRUE, IF('Organochlorine data'!Q34&lt;'Organochlorine data'!Q$38, "ERROR", 'Organochlorine data'!Q34), IF('Organochlorine data'!Q34="&lt;LOD",'Organochlorine data'!Q$38, "ERROR")))</f>
        <v/>
      </c>
      <c r="S34" s="269" t="str">
        <f>IF('Organochlorine data'!R34="","",IF(ISNUMBER('Organochlorine data'!R34)=TRUE, IF('Organochlorine data'!R34&lt;'Organochlorine data'!R$38, "ERROR", 'Organochlorine data'!R34), IF('Organochlorine data'!R34="&lt;LOD",'Organochlorine data'!R$38, "ERROR")))</f>
        <v/>
      </c>
      <c r="T34" s="400"/>
    </row>
    <row r="35" spans="7:20" ht="20.149999999999999" customHeight="1" x14ac:dyDescent="0.35">
      <c r="G35" s="396"/>
      <c r="H35" s="23" t="str">
        <f>IF('Organochlorine data'!H35="","",'Organochlorine data'!H35)</f>
        <v/>
      </c>
      <c r="I35" s="24" t="str">
        <f>IF('Organochlorine data'!I35="","",'Organochlorine data'!I35)</f>
        <v/>
      </c>
      <c r="J35" s="204" t="str">
        <f>IFERROR(IF(K35="","",(IF(VLOOKUP(K35,'Gwybodaeth Ymgeiswyr'!$K$8:$L$37,2,0)="y","y",""))),"Manual entry required")</f>
        <v/>
      </c>
      <c r="K35" s="37" t="str">
        <f>IF('Organochlorine data'!J35="","",'Organochlorine data'!J35)</f>
        <v/>
      </c>
      <c r="L35" s="23" t="str">
        <f>IF('Organochlorine data'!K35="","",IF(ISNUMBER('Organochlorine data'!K35)=TRUE, IF('Organochlorine data'!K35&lt;'Organochlorine data'!K$38, "ERROR", 'Organochlorine data'!K35), IF('Organochlorine data'!K35="&lt;LOD",'Organochlorine data'!K$38, "ERROR")))</f>
        <v/>
      </c>
      <c r="M35" s="141" t="str">
        <f>IF('Organochlorine data'!L35="","",IF(ISNUMBER('Organochlorine data'!L35)=TRUE, IF('Organochlorine data'!L35&lt;'Organochlorine data'!L$38, "ERROR", 'Organochlorine data'!L35), IF('Organochlorine data'!L35="&lt;LOD",'Organochlorine data'!L$38, "ERROR")))</f>
        <v/>
      </c>
      <c r="N35" s="141" t="str">
        <f>IF('Organochlorine data'!M35="","",IF(ISNUMBER('Organochlorine data'!M35)=TRUE, IF('Organochlorine data'!M35&lt;'Organochlorine data'!M$38, "ERROR", 'Organochlorine data'!M35), IF('Organochlorine data'!M35="&lt;LOD",'Organochlorine data'!M$38, "ERROR")))</f>
        <v/>
      </c>
      <c r="O35" s="24" t="str">
        <f>IF('Organochlorine data'!N35="","",IF(ISNUMBER('Organochlorine data'!N35)=TRUE, IF('Organochlorine data'!N35&lt;'Organochlorine data'!N$38, "ERROR", 'Organochlorine data'!N35), IF('Organochlorine data'!N35="&lt;LOD",'Organochlorine data'!N$38, "ERROR")))</f>
        <v/>
      </c>
      <c r="P35" s="141" t="str">
        <f>IF('Organochlorine data'!O35="","",IF(ISNUMBER('Organochlorine data'!O35)=TRUE, IF('Organochlorine data'!O35&lt;'Organochlorine data'!O$38, "ERROR", 'Organochlorine data'!O35), IF('Organochlorine data'!O35="&lt;LOD",'Organochlorine data'!O$38, "ERROR")))</f>
        <v/>
      </c>
      <c r="Q35" s="141" t="str">
        <f>IF('Organochlorine data'!P35="","",IF(ISNUMBER('Organochlorine data'!P35)=TRUE, IF('Organochlorine data'!P35&lt;'Organochlorine data'!P$38, "ERROR", 'Organochlorine data'!P35), IF('Organochlorine data'!P35="&lt;LOD",'Organochlorine data'!P$38, "ERROR")))</f>
        <v/>
      </c>
      <c r="R35" s="24" t="str">
        <f>IF('Organochlorine data'!Q35="","",IF(ISNUMBER('Organochlorine data'!Q35)=TRUE, IF('Organochlorine data'!Q35&lt;'Organochlorine data'!Q$38, "ERROR", 'Organochlorine data'!Q35), IF('Organochlorine data'!Q35="&lt;LOD",'Organochlorine data'!Q$38, "ERROR")))</f>
        <v/>
      </c>
      <c r="S35" s="269" t="str">
        <f>IF('Organochlorine data'!R35="","",IF(ISNUMBER('Organochlorine data'!R35)=TRUE, IF('Organochlorine data'!R35&lt;'Organochlorine data'!R$38, "ERROR", 'Organochlorine data'!R35), IF('Organochlorine data'!R35="&lt;LOD",'Organochlorine data'!R$38, "ERROR")))</f>
        <v/>
      </c>
      <c r="T35" s="400"/>
    </row>
    <row r="36" spans="7:20" ht="20.149999999999999" customHeight="1" x14ac:dyDescent="0.35">
      <c r="G36" s="396"/>
      <c r="H36" s="23" t="str">
        <f>IF('Organochlorine data'!H36="","",'Organochlorine data'!H36)</f>
        <v/>
      </c>
      <c r="I36" s="24" t="str">
        <f>IF('Organochlorine data'!I36="","",'Organochlorine data'!I36)</f>
        <v/>
      </c>
      <c r="J36" s="204" t="str">
        <f>IFERROR(IF(K36="","",(IF(VLOOKUP(K36,'Gwybodaeth Ymgeiswyr'!$K$8:$L$37,2,0)="y","y",""))),"Manual entry required")</f>
        <v/>
      </c>
      <c r="K36" s="37" t="str">
        <f>IF('Organochlorine data'!J36="","",'Organochlorine data'!J36)</f>
        <v/>
      </c>
      <c r="L36" s="23" t="str">
        <f>IF('Organochlorine data'!K36="","",IF(ISNUMBER('Organochlorine data'!K36)=TRUE, IF('Organochlorine data'!K36&lt;'Organochlorine data'!K$38, "ERROR", 'Organochlorine data'!K36), IF('Organochlorine data'!K36="&lt;LOD",'Organochlorine data'!K$38, "ERROR")))</f>
        <v/>
      </c>
      <c r="M36" s="141" t="str">
        <f>IF('Organochlorine data'!L36="","",IF(ISNUMBER('Organochlorine data'!L36)=TRUE, IF('Organochlorine data'!L36&lt;'Organochlorine data'!L$38, "ERROR", 'Organochlorine data'!L36), IF('Organochlorine data'!L36="&lt;LOD",'Organochlorine data'!L$38, "ERROR")))</f>
        <v/>
      </c>
      <c r="N36" s="141" t="str">
        <f>IF('Organochlorine data'!M36="","",IF(ISNUMBER('Organochlorine data'!M36)=TRUE, IF('Organochlorine data'!M36&lt;'Organochlorine data'!M$38, "ERROR", 'Organochlorine data'!M36), IF('Organochlorine data'!M36="&lt;LOD",'Organochlorine data'!M$38, "ERROR")))</f>
        <v/>
      </c>
      <c r="O36" s="24" t="str">
        <f>IF('Organochlorine data'!N36="","",IF(ISNUMBER('Organochlorine data'!N36)=TRUE, IF('Organochlorine data'!N36&lt;'Organochlorine data'!N$38, "ERROR", 'Organochlorine data'!N36), IF('Organochlorine data'!N36="&lt;LOD",'Organochlorine data'!N$38, "ERROR")))</f>
        <v/>
      </c>
      <c r="P36" s="141" t="str">
        <f>IF('Organochlorine data'!O36="","",IF(ISNUMBER('Organochlorine data'!O36)=TRUE, IF('Organochlorine data'!O36&lt;'Organochlorine data'!O$38, "ERROR", 'Organochlorine data'!O36), IF('Organochlorine data'!O36="&lt;LOD",'Organochlorine data'!O$38, "ERROR")))</f>
        <v/>
      </c>
      <c r="Q36" s="141" t="str">
        <f>IF('Organochlorine data'!P36="","",IF(ISNUMBER('Organochlorine data'!P36)=TRUE, IF('Organochlorine data'!P36&lt;'Organochlorine data'!P$38, "ERROR", 'Organochlorine data'!P36), IF('Organochlorine data'!P36="&lt;LOD",'Organochlorine data'!P$38, "ERROR")))</f>
        <v/>
      </c>
      <c r="R36" s="24" t="str">
        <f>IF('Organochlorine data'!Q36="","",IF(ISNUMBER('Organochlorine data'!Q36)=TRUE, IF('Organochlorine data'!Q36&lt;'Organochlorine data'!Q$38, "ERROR", 'Organochlorine data'!Q36), IF('Organochlorine data'!Q36="&lt;LOD",'Organochlorine data'!Q$38, "ERROR")))</f>
        <v/>
      </c>
      <c r="S36" s="269" t="str">
        <f>IF('Organochlorine data'!R36="","",IF(ISNUMBER('Organochlorine data'!R36)=TRUE, IF('Organochlorine data'!R36&lt;'Organochlorine data'!R$38, "ERROR", 'Organochlorine data'!R36), IF('Organochlorine data'!R36="&lt;LOD",'Organochlorine data'!R$38, "ERROR")))</f>
        <v/>
      </c>
      <c r="T36" s="400"/>
    </row>
    <row r="37" spans="7:20" ht="20.149999999999999" customHeight="1" thickBot="1" x14ac:dyDescent="0.4">
      <c r="G37" s="396"/>
      <c r="H37" s="28" t="str">
        <f>IF('Organochlorine data'!H37="","",'Organochlorine data'!H37)</f>
        <v/>
      </c>
      <c r="I37" s="29" t="str">
        <f>IF('Organochlorine data'!I37="","",'Organochlorine data'!I37)</f>
        <v/>
      </c>
      <c r="J37" s="209" t="str">
        <f>IFERROR(IF(K37="","",(IF(VLOOKUP(K37,'Gwybodaeth Ymgeiswyr'!$K$8:$L$37,2,0)="y","y",""))),"Manual entry required")</f>
        <v/>
      </c>
      <c r="K37" s="38" t="str">
        <f>IF('Organochlorine data'!J37="","",'Organochlorine data'!J37)</f>
        <v/>
      </c>
      <c r="L37" s="28" t="str">
        <f>IF('Organochlorine data'!K37="","",IF(ISNUMBER('Organochlorine data'!K37)=TRUE, IF('Organochlorine data'!K37&lt;'Organochlorine data'!K$38, "ERROR", 'Organochlorine data'!K37), IF('Organochlorine data'!K37="&lt;LOD",'Organochlorine data'!K$38, "ERROR")))</f>
        <v/>
      </c>
      <c r="M37" s="239" t="str">
        <f>IF('Organochlorine data'!L37="","",IF(ISNUMBER('Organochlorine data'!L37)=TRUE, IF('Organochlorine data'!L37&lt;'Organochlorine data'!L$38, "ERROR", 'Organochlorine data'!L37), IF('Organochlorine data'!L37="&lt;LOD",'Organochlorine data'!L$38, "ERROR")))</f>
        <v/>
      </c>
      <c r="N37" s="239" t="str">
        <f>IF('Organochlorine data'!M37="","",IF(ISNUMBER('Organochlorine data'!M37)=TRUE, IF('Organochlorine data'!M37&lt;'Organochlorine data'!M$38, "ERROR", 'Organochlorine data'!M37), IF('Organochlorine data'!M37="&lt;LOD",'Organochlorine data'!M$38, "ERROR")))</f>
        <v/>
      </c>
      <c r="O37" s="29" t="str">
        <f>IF('Organochlorine data'!N37="","",IF(ISNUMBER('Organochlorine data'!N37)=TRUE, IF('Organochlorine data'!N37&lt;'Organochlorine data'!N$38, "ERROR", 'Organochlorine data'!N37), IF('Organochlorine data'!N37="&lt;LOD",'Organochlorine data'!N$38, "ERROR")))</f>
        <v/>
      </c>
      <c r="P37" s="239" t="str">
        <f>IF('Organochlorine data'!O37="","",IF(ISNUMBER('Organochlorine data'!O37)=TRUE, IF('Organochlorine data'!O37&lt;'Organochlorine data'!O$38, "ERROR", 'Organochlorine data'!O37), IF('Organochlorine data'!O37="&lt;LOD",'Organochlorine data'!O$38, "ERROR")))</f>
        <v/>
      </c>
      <c r="Q37" s="239" t="str">
        <f>IF('Organochlorine data'!P37="","",IF(ISNUMBER('Organochlorine data'!P37)=TRUE, IF('Organochlorine data'!P37&lt;'Organochlorine data'!P$38, "ERROR", 'Organochlorine data'!P37), IF('Organochlorine data'!P37="&lt;LOD",'Organochlorine data'!P$38, "ERROR")))</f>
        <v/>
      </c>
      <c r="R37" s="29" t="str">
        <f>IF('Organochlorine data'!Q37="","",IF(ISNUMBER('Organochlorine data'!Q37)=TRUE, IF('Organochlorine data'!Q37&lt;'Organochlorine data'!Q$38, "ERROR", 'Organochlorine data'!Q37), IF('Organochlorine data'!Q37="&lt;LOD",'Organochlorine data'!Q$38, "ERROR")))</f>
        <v/>
      </c>
      <c r="S37" s="270" t="str">
        <f>IF('Organochlorine data'!R37="","",IF(ISNUMBER('Organochlorine data'!R37)=TRUE, IF('Organochlorine data'!R37&lt;'Organochlorine data'!R$38, "ERROR", 'Organochlorine data'!R37), IF('Organochlorine data'!R37="&lt;LOD",'Organochlorine data'!R$38, "ERROR")))</f>
        <v/>
      </c>
      <c r="T37" s="400"/>
    </row>
    <row r="38" spans="7:20" ht="19.5" customHeight="1" thickBot="1" x14ac:dyDescent="0.4">
      <c r="G38" s="396"/>
      <c r="H38" s="13"/>
      <c r="I38" s="14"/>
      <c r="J38" s="12" t="s">
        <v>142</v>
      </c>
      <c r="K38" s="50"/>
      <c r="L38" s="278" t="str">
        <f>IF(COUNT(L8:L37)&lt;1,"", AVERAGE(L8:L37))</f>
        <v/>
      </c>
      <c r="M38" s="279" t="str">
        <f t="shared" ref="M38:S38" si="0">IF(COUNT(M8:M37)&lt;1,"", AVERAGE(M8:M37))</f>
        <v/>
      </c>
      <c r="N38" s="279" t="str">
        <f t="shared" si="0"/>
        <v/>
      </c>
      <c r="O38" s="279" t="str">
        <f t="shared" si="0"/>
        <v/>
      </c>
      <c r="P38" s="279" t="str">
        <f t="shared" si="0"/>
        <v/>
      </c>
      <c r="Q38" s="279" t="str">
        <f t="shared" si="0"/>
        <v/>
      </c>
      <c r="R38" s="279" t="str">
        <f t="shared" si="0"/>
        <v/>
      </c>
      <c r="S38" s="280" t="str">
        <f t="shared" si="0"/>
        <v/>
      </c>
      <c r="T38" s="400"/>
    </row>
    <row r="39" spans="7:20" ht="19.5" customHeight="1" thickBot="1" x14ac:dyDescent="0.4">
      <c r="G39" s="396"/>
      <c r="H39" s="424"/>
      <c r="I39" s="424"/>
      <c r="J39" s="424"/>
      <c r="K39" s="425"/>
      <c r="L39" s="398"/>
      <c r="M39" s="398"/>
      <c r="N39" s="398"/>
      <c r="O39" s="398"/>
      <c r="P39" s="398"/>
      <c r="Q39" s="398"/>
      <c r="R39" s="398"/>
      <c r="S39" s="398"/>
      <c r="T39" s="400"/>
    </row>
    <row r="40" spans="7:20" ht="19.5" customHeight="1" thickBot="1" x14ac:dyDescent="0.4">
      <c r="G40" s="396"/>
      <c r="H40" s="13"/>
      <c r="I40" s="14"/>
      <c r="J40" s="14"/>
      <c r="K40" s="12" t="s">
        <v>172</v>
      </c>
      <c r="L40" s="272"/>
      <c r="M40" s="273"/>
      <c r="N40" s="273"/>
      <c r="O40" s="242">
        <v>5.0000000000000001E-3</v>
      </c>
      <c r="P40" s="273"/>
      <c r="Q40" s="273"/>
      <c r="R40" s="242">
        <v>1E-3</v>
      </c>
      <c r="S40" s="272"/>
      <c r="T40" s="423"/>
    </row>
    <row r="41" spans="7:20" ht="20.149999999999999" customHeight="1" thickBot="1" x14ac:dyDescent="0.4">
      <c r="G41" s="397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9"/>
    </row>
    <row r="42" spans="7:20" ht="20.149999999999999" customHeight="1" x14ac:dyDescent="0.35">
      <c r="K42" s="3"/>
      <c r="T42" s="3"/>
    </row>
    <row r="43" spans="7:20" ht="20.149999999999999" customHeight="1" x14ac:dyDescent="0.35">
      <c r="K43" s="3"/>
      <c r="O43" s="3" t="s">
        <v>135</v>
      </c>
      <c r="T43" s="3"/>
    </row>
    <row r="44" spans="7:20" ht="20.149999999999999" customHeight="1" thickBot="1" x14ac:dyDescent="0.4">
      <c r="H44" s="19" t="s">
        <v>133</v>
      </c>
      <c r="K44" s="3"/>
      <c r="T44" s="3"/>
    </row>
    <row r="45" spans="7:20" ht="20.149999999999999" customHeight="1" thickBot="1" x14ac:dyDescent="0.4">
      <c r="G45" s="39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4"/>
    </row>
    <row r="46" spans="7:20" ht="20.149999999999999" customHeight="1" x14ac:dyDescent="0.35">
      <c r="G46" s="396"/>
      <c r="H46" s="467" t="s">
        <v>23</v>
      </c>
      <c r="I46" s="470" t="s">
        <v>9</v>
      </c>
      <c r="J46" s="470" t="s">
        <v>78</v>
      </c>
      <c r="K46" s="527" t="s">
        <v>2</v>
      </c>
      <c r="L46" s="539" t="s">
        <v>246</v>
      </c>
      <c r="M46" s="540"/>
      <c r="N46" s="540"/>
      <c r="O46" s="540"/>
      <c r="P46" s="540"/>
      <c r="Q46" s="540"/>
      <c r="R46" s="540"/>
      <c r="S46" s="553"/>
      <c r="T46" s="400"/>
    </row>
    <row r="47" spans="7:20" ht="47" thickBot="1" x14ac:dyDescent="0.4">
      <c r="G47" s="396"/>
      <c r="H47" s="469"/>
      <c r="I47" s="472"/>
      <c r="J47" s="472"/>
      <c r="K47" s="500"/>
      <c r="L47" s="9" t="s">
        <v>234</v>
      </c>
      <c r="M47" s="10" t="s">
        <v>235</v>
      </c>
      <c r="N47" s="10" t="s">
        <v>236</v>
      </c>
      <c r="O47" s="17" t="s">
        <v>237</v>
      </c>
      <c r="P47" s="17" t="s">
        <v>238</v>
      </c>
      <c r="Q47" s="17" t="s">
        <v>239</v>
      </c>
      <c r="R47" s="138" t="s">
        <v>240</v>
      </c>
      <c r="S47" s="11" t="s">
        <v>241</v>
      </c>
      <c r="T47" s="400"/>
    </row>
    <row r="48" spans="7:20" ht="20.149999999999999" customHeight="1" x14ac:dyDescent="0.35">
      <c r="G48" s="396"/>
      <c r="H48" s="20" t="str">
        <f t="shared" ref="H48:K63" si="1">IF(H8="","",H8)</f>
        <v/>
      </c>
      <c r="I48" s="21" t="str">
        <f t="shared" si="1"/>
        <v/>
      </c>
      <c r="J48" s="21" t="str">
        <f t="shared" si="1"/>
        <v/>
      </c>
      <c r="K48" s="36" t="str">
        <f t="shared" si="1"/>
        <v/>
      </c>
      <c r="L48" s="20" t="str">
        <f>IF(L8="","",((('Data nodweddion ffisegol'!$M9/100)*L8)))</f>
        <v/>
      </c>
      <c r="M48" s="21" t="str">
        <f>IF(M8="","",((('Data nodweddion ffisegol'!$M9/100)*M8)))</f>
        <v/>
      </c>
      <c r="N48" s="21" t="str">
        <f>IF(N8="","",((('Data nodweddion ffisegol'!$M9/100)*N8)))</f>
        <v/>
      </c>
      <c r="O48" s="21" t="str">
        <f>IF(O8="","",((('Data nodweddion ffisegol'!$M9/100)*O8)))</f>
        <v/>
      </c>
      <c r="P48" s="21" t="str">
        <f>IF(P8="","",((('Data nodweddion ffisegol'!$M9/100)*P8)))</f>
        <v/>
      </c>
      <c r="Q48" s="21" t="str">
        <f>IF(Q8="","",((('Data nodweddion ffisegol'!$M9/100)*Q8)))</f>
        <v/>
      </c>
      <c r="R48" s="21" t="str">
        <f>IF(R8="","",((('Data nodweddion ffisegol'!$M9/100)*R8)))</f>
        <v/>
      </c>
      <c r="S48" s="36" t="str">
        <f>IF(S8="","",((('Data nodweddion ffisegol'!$M9/100)*S8)))</f>
        <v/>
      </c>
      <c r="T48" s="400"/>
    </row>
    <row r="49" spans="7:20" ht="20.149999999999999" customHeight="1" x14ac:dyDescent="0.35">
      <c r="G49" s="396"/>
      <c r="H49" s="23" t="str">
        <f t="shared" si="1"/>
        <v/>
      </c>
      <c r="I49" s="24" t="str">
        <f t="shared" si="1"/>
        <v/>
      </c>
      <c r="J49" s="24" t="str">
        <f t="shared" si="1"/>
        <v/>
      </c>
      <c r="K49" s="37" t="str">
        <f t="shared" si="1"/>
        <v/>
      </c>
      <c r="L49" s="23" t="str">
        <f>IF(L9="","",((('Data nodweddion ffisegol'!$M10/100)*L9)))</f>
        <v/>
      </c>
      <c r="M49" s="24" t="str">
        <f>IF(M9="","",((('Data nodweddion ffisegol'!$M10/100)*M9)))</f>
        <v/>
      </c>
      <c r="N49" s="24" t="str">
        <f>IF(N9="","",((('Data nodweddion ffisegol'!$M10/100)*N9)))</f>
        <v/>
      </c>
      <c r="O49" s="24" t="str">
        <f>IF(O9="","",((('Data nodweddion ffisegol'!$M10/100)*O9)))</f>
        <v/>
      </c>
      <c r="P49" s="24" t="str">
        <f>IF(P9="","",((('Data nodweddion ffisegol'!$M10/100)*P9)))</f>
        <v/>
      </c>
      <c r="Q49" s="24" t="str">
        <f>IF(Q9="","",((('Data nodweddion ffisegol'!$M10/100)*Q9)))</f>
        <v/>
      </c>
      <c r="R49" s="24" t="str">
        <f>IF(R9="","",((('Data nodweddion ffisegol'!$M10/100)*R9)))</f>
        <v/>
      </c>
      <c r="S49" s="37" t="str">
        <f>IF(S9="","",((('Data nodweddion ffisegol'!$M10/100)*S9)))</f>
        <v/>
      </c>
      <c r="T49" s="400"/>
    </row>
    <row r="50" spans="7:20" ht="20.149999999999999" customHeight="1" x14ac:dyDescent="0.35">
      <c r="G50" s="396"/>
      <c r="H50" s="23" t="str">
        <f t="shared" si="1"/>
        <v/>
      </c>
      <c r="I50" s="24" t="str">
        <f t="shared" si="1"/>
        <v/>
      </c>
      <c r="J50" s="24" t="str">
        <f t="shared" si="1"/>
        <v/>
      </c>
      <c r="K50" s="37" t="str">
        <f t="shared" si="1"/>
        <v/>
      </c>
      <c r="L50" s="23" t="str">
        <f>IF(L10="","",((('Data nodweddion ffisegol'!$M11/100)*L10)))</f>
        <v/>
      </c>
      <c r="M50" s="24" t="str">
        <f>IF(M10="","",((('Data nodweddion ffisegol'!$M11/100)*M10)))</f>
        <v/>
      </c>
      <c r="N50" s="24" t="str">
        <f>IF(N10="","",((('Data nodweddion ffisegol'!$M11/100)*N10)))</f>
        <v/>
      </c>
      <c r="O50" s="24" t="str">
        <f>IF(O10="","",((('Data nodweddion ffisegol'!$M11/100)*O10)))</f>
        <v/>
      </c>
      <c r="P50" s="24" t="str">
        <f>IF(P10="","",((('Data nodweddion ffisegol'!$M11/100)*P10)))</f>
        <v/>
      </c>
      <c r="Q50" s="24" t="str">
        <f>IF(Q10="","",((('Data nodweddion ffisegol'!$M11/100)*Q10)))</f>
        <v/>
      </c>
      <c r="R50" s="24" t="str">
        <f>IF(R10="","",((('Data nodweddion ffisegol'!$M11/100)*R10)))</f>
        <v/>
      </c>
      <c r="S50" s="37" t="str">
        <f>IF(S10="","",((('Data nodweddion ffisegol'!$M11/100)*S10)))</f>
        <v/>
      </c>
      <c r="T50" s="400"/>
    </row>
    <row r="51" spans="7:20" ht="20.149999999999999" customHeight="1" x14ac:dyDescent="0.35">
      <c r="G51" s="396"/>
      <c r="H51" s="23" t="str">
        <f t="shared" si="1"/>
        <v/>
      </c>
      <c r="I51" s="24" t="str">
        <f t="shared" si="1"/>
        <v/>
      </c>
      <c r="J51" s="24" t="str">
        <f t="shared" si="1"/>
        <v/>
      </c>
      <c r="K51" s="37" t="str">
        <f t="shared" si="1"/>
        <v/>
      </c>
      <c r="L51" s="23" t="str">
        <f>IF(L11="","",((('Data nodweddion ffisegol'!$M12/100)*L11)))</f>
        <v/>
      </c>
      <c r="M51" s="24" t="str">
        <f>IF(M11="","",((('Data nodweddion ffisegol'!$M12/100)*M11)))</f>
        <v/>
      </c>
      <c r="N51" s="24" t="str">
        <f>IF(N11="","",((('Data nodweddion ffisegol'!$M12/100)*N11)))</f>
        <v/>
      </c>
      <c r="O51" s="24" t="str">
        <f>IF(O11="","",((('Data nodweddion ffisegol'!$M12/100)*O11)))</f>
        <v/>
      </c>
      <c r="P51" s="24" t="str">
        <f>IF(P11="","",((('Data nodweddion ffisegol'!$M12/100)*P11)))</f>
        <v/>
      </c>
      <c r="Q51" s="24" t="str">
        <f>IF(Q11="","",((('Data nodweddion ffisegol'!$M12/100)*Q11)))</f>
        <v/>
      </c>
      <c r="R51" s="24" t="str">
        <f>IF(R11="","",((('Data nodweddion ffisegol'!$M12/100)*R11)))</f>
        <v/>
      </c>
      <c r="S51" s="37" t="str">
        <f>IF(S11="","",((('Data nodweddion ffisegol'!$M12/100)*S11)))</f>
        <v/>
      </c>
      <c r="T51" s="400"/>
    </row>
    <row r="52" spans="7:20" ht="20.149999999999999" customHeight="1" x14ac:dyDescent="0.35">
      <c r="G52" s="396"/>
      <c r="H52" s="23" t="str">
        <f t="shared" si="1"/>
        <v/>
      </c>
      <c r="I52" s="24" t="str">
        <f t="shared" si="1"/>
        <v/>
      </c>
      <c r="J52" s="24" t="str">
        <f t="shared" si="1"/>
        <v/>
      </c>
      <c r="K52" s="37" t="str">
        <f t="shared" si="1"/>
        <v/>
      </c>
      <c r="L52" s="23" t="str">
        <f>IF(L12="","",((('Data nodweddion ffisegol'!$M13/100)*L12)))</f>
        <v/>
      </c>
      <c r="M52" s="24" t="str">
        <f>IF(M12="","",((('Data nodweddion ffisegol'!$M13/100)*M12)))</f>
        <v/>
      </c>
      <c r="N52" s="24" t="str">
        <f>IF(N12="","",((('Data nodweddion ffisegol'!$M13/100)*N12)))</f>
        <v/>
      </c>
      <c r="O52" s="24" t="str">
        <f>IF(O12="","",((('Data nodweddion ffisegol'!$M13/100)*O12)))</f>
        <v/>
      </c>
      <c r="P52" s="24" t="str">
        <f>IF(P12="","",((('Data nodweddion ffisegol'!$M13/100)*P12)))</f>
        <v/>
      </c>
      <c r="Q52" s="24" t="str">
        <f>IF(Q12="","",((('Data nodweddion ffisegol'!$M13/100)*Q12)))</f>
        <v/>
      </c>
      <c r="R52" s="24" t="str">
        <f>IF(R12="","",((('Data nodweddion ffisegol'!$M13/100)*R12)))</f>
        <v/>
      </c>
      <c r="S52" s="37" t="str">
        <f>IF(S12="","",((('Data nodweddion ffisegol'!$M13/100)*S12)))</f>
        <v/>
      </c>
      <c r="T52" s="400"/>
    </row>
    <row r="53" spans="7:20" ht="20.149999999999999" customHeight="1" x14ac:dyDescent="0.35">
      <c r="G53" s="396"/>
      <c r="H53" s="23" t="str">
        <f t="shared" si="1"/>
        <v/>
      </c>
      <c r="I53" s="24" t="str">
        <f t="shared" si="1"/>
        <v/>
      </c>
      <c r="J53" s="24" t="str">
        <f t="shared" si="1"/>
        <v/>
      </c>
      <c r="K53" s="37" t="str">
        <f t="shared" si="1"/>
        <v/>
      </c>
      <c r="L53" s="23" t="str">
        <f>IF(L13="","",((('Data nodweddion ffisegol'!$M14/100)*L13)))</f>
        <v/>
      </c>
      <c r="M53" s="24" t="str">
        <f>IF(M13="","",((('Data nodweddion ffisegol'!$M14/100)*M13)))</f>
        <v/>
      </c>
      <c r="N53" s="24" t="str">
        <f>IF(N13="","",((('Data nodweddion ffisegol'!$M14/100)*N13)))</f>
        <v/>
      </c>
      <c r="O53" s="24" t="str">
        <f>IF(O13="","",((('Data nodweddion ffisegol'!$M14/100)*O13)))</f>
        <v/>
      </c>
      <c r="P53" s="24" t="str">
        <f>IF(P13="","",((('Data nodweddion ffisegol'!$M14/100)*P13)))</f>
        <v/>
      </c>
      <c r="Q53" s="24" t="str">
        <f>IF(Q13="","",((('Data nodweddion ffisegol'!$M14/100)*Q13)))</f>
        <v/>
      </c>
      <c r="R53" s="24" t="str">
        <f>IF(R13="","",((('Data nodweddion ffisegol'!$M14/100)*R13)))</f>
        <v/>
      </c>
      <c r="S53" s="37" t="str">
        <f>IF(S13="","",((('Data nodweddion ffisegol'!$M14/100)*S13)))</f>
        <v/>
      </c>
      <c r="T53" s="400"/>
    </row>
    <row r="54" spans="7:20" ht="20.149999999999999" customHeight="1" x14ac:dyDescent="0.35">
      <c r="G54" s="396"/>
      <c r="H54" s="23" t="str">
        <f t="shared" si="1"/>
        <v/>
      </c>
      <c r="I54" s="24" t="str">
        <f t="shared" si="1"/>
        <v/>
      </c>
      <c r="J54" s="24" t="str">
        <f t="shared" si="1"/>
        <v/>
      </c>
      <c r="K54" s="37" t="str">
        <f t="shared" si="1"/>
        <v/>
      </c>
      <c r="L54" s="23" t="str">
        <f>IF(L14="","",((('Data nodweddion ffisegol'!$M15/100)*L14)))</f>
        <v/>
      </c>
      <c r="M54" s="24" t="str">
        <f>IF(M14="","",((('Data nodweddion ffisegol'!$M15/100)*M14)))</f>
        <v/>
      </c>
      <c r="N54" s="24" t="str">
        <f>IF(N14="","",((('Data nodweddion ffisegol'!$M15/100)*N14)))</f>
        <v/>
      </c>
      <c r="O54" s="24" t="str">
        <f>IF(O14="","",((('Data nodweddion ffisegol'!$M15/100)*O14)))</f>
        <v/>
      </c>
      <c r="P54" s="24" t="str">
        <f>IF(P14="","",((('Data nodweddion ffisegol'!$M15/100)*P14)))</f>
        <v/>
      </c>
      <c r="Q54" s="24" t="str">
        <f>IF(Q14="","",((('Data nodweddion ffisegol'!$M15/100)*Q14)))</f>
        <v/>
      </c>
      <c r="R54" s="24" t="str">
        <f>IF(R14="","",((('Data nodweddion ffisegol'!$M15/100)*R14)))</f>
        <v/>
      </c>
      <c r="S54" s="37" t="str">
        <f>IF(S14="","",((('Data nodweddion ffisegol'!$M15/100)*S14)))</f>
        <v/>
      </c>
      <c r="T54" s="400"/>
    </row>
    <row r="55" spans="7:20" ht="20.149999999999999" customHeight="1" x14ac:dyDescent="0.35">
      <c r="G55" s="396"/>
      <c r="H55" s="23" t="str">
        <f t="shared" si="1"/>
        <v/>
      </c>
      <c r="I55" s="24" t="str">
        <f t="shared" si="1"/>
        <v/>
      </c>
      <c r="J55" s="24" t="str">
        <f t="shared" si="1"/>
        <v/>
      </c>
      <c r="K55" s="37" t="str">
        <f t="shared" si="1"/>
        <v/>
      </c>
      <c r="L55" s="23" t="str">
        <f>IF(L15="","",((('Data nodweddion ffisegol'!$M16/100)*L15)))</f>
        <v/>
      </c>
      <c r="M55" s="24" t="str">
        <f>IF(M15="","",((('Data nodweddion ffisegol'!$M16/100)*M15)))</f>
        <v/>
      </c>
      <c r="N55" s="24" t="str">
        <f>IF(N15="","",((('Data nodweddion ffisegol'!$M16/100)*N15)))</f>
        <v/>
      </c>
      <c r="O55" s="24" t="str">
        <f>IF(O15="","",((('Data nodweddion ffisegol'!$M16/100)*O15)))</f>
        <v/>
      </c>
      <c r="P55" s="24" t="str">
        <f>IF(P15="","",((('Data nodweddion ffisegol'!$M16/100)*P15)))</f>
        <v/>
      </c>
      <c r="Q55" s="24" t="str">
        <f>IF(Q15="","",((('Data nodweddion ffisegol'!$M16/100)*Q15)))</f>
        <v/>
      </c>
      <c r="R55" s="24" t="str">
        <f>IF(R15="","",((('Data nodweddion ffisegol'!$M16/100)*R15)))</f>
        <v/>
      </c>
      <c r="S55" s="37" t="str">
        <f>IF(S15="","",((('Data nodweddion ffisegol'!$M16/100)*S15)))</f>
        <v/>
      </c>
      <c r="T55" s="400"/>
    </row>
    <row r="56" spans="7:20" ht="20.149999999999999" customHeight="1" x14ac:dyDescent="0.35">
      <c r="G56" s="396"/>
      <c r="H56" s="23" t="str">
        <f t="shared" si="1"/>
        <v/>
      </c>
      <c r="I56" s="24" t="str">
        <f t="shared" si="1"/>
        <v/>
      </c>
      <c r="J56" s="24" t="str">
        <f t="shared" si="1"/>
        <v/>
      </c>
      <c r="K56" s="37" t="str">
        <f t="shared" si="1"/>
        <v/>
      </c>
      <c r="L56" s="23" t="str">
        <f>IF(L16="","",((('Data nodweddion ffisegol'!$M17/100)*L16)))</f>
        <v/>
      </c>
      <c r="M56" s="24" t="str">
        <f>IF(M16="","",((('Data nodweddion ffisegol'!$M17/100)*M16)))</f>
        <v/>
      </c>
      <c r="N56" s="24" t="str">
        <f>IF(N16="","",((('Data nodweddion ffisegol'!$M17/100)*N16)))</f>
        <v/>
      </c>
      <c r="O56" s="24" t="str">
        <f>IF(O16="","",((('Data nodweddion ffisegol'!$M17/100)*O16)))</f>
        <v/>
      </c>
      <c r="P56" s="24" t="str">
        <f>IF(P16="","",((('Data nodweddion ffisegol'!$M17/100)*P16)))</f>
        <v/>
      </c>
      <c r="Q56" s="24" t="str">
        <f>IF(Q16="","",((('Data nodweddion ffisegol'!$M17/100)*Q16)))</f>
        <v/>
      </c>
      <c r="R56" s="24" t="str">
        <f>IF(R16="","",((('Data nodweddion ffisegol'!$M17/100)*R16)))</f>
        <v/>
      </c>
      <c r="S56" s="37" t="str">
        <f>IF(S16="","",((('Data nodweddion ffisegol'!$M17/100)*S16)))</f>
        <v/>
      </c>
      <c r="T56" s="400"/>
    </row>
    <row r="57" spans="7:20" ht="20.149999999999999" customHeight="1" x14ac:dyDescent="0.35">
      <c r="G57" s="396"/>
      <c r="H57" s="23" t="str">
        <f t="shared" si="1"/>
        <v/>
      </c>
      <c r="I57" s="24" t="str">
        <f t="shared" si="1"/>
        <v/>
      </c>
      <c r="J57" s="24" t="str">
        <f t="shared" si="1"/>
        <v/>
      </c>
      <c r="K57" s="37" t="str">
        <f t="shared" si="1"/>
        <v/>
      </c>
      <c r="L57" s="23" t="str">
        <f>IF(L17="","",((('Data nodweddion ffisegol'!$M18/100)*L17)))</f>
        <v/>
      </c>
      <c r="M57" s="24" t="str">
        <f>IF(M17="","",((('Data nodweddion ffisegol'!$M18/100)*M17)))</f>
        <v/>
      </c>
      <c r="N57" s="24" t="str">
        <f>IF(N17="","",((('Data nodweddion ffisegol'!$M18/100)*N17)))</f>
        <v/>
      </c>
      <c r="O57" s="24" t="str">
        <f>IF(O17="","",((('Data nodweddion ffisegol'!$M18/100)*O17)))</f>
        <v/>
      </c>
      <c r="P57" s="24" t="str">
        <f>IF(P17="","",((('Data nodweddion ffisegol'!$M18/100)*P17)))</f>
        <v/>
      </c>
      <c r="Q57" s="24" t="str">
        <f>IF(Q17="","",((('Data nodweddion ffisegol'!$M18/100)*Q17)))</f>
        <v/>
      </c>
      <c r="R57" s="24" t="str">
        <f>IF(R17="","",((('Data nodweddion ffisegol'!$M18/100)*R17)))</f>
        <v/>
      </c>
      <c r="S57" s="37" t="str">
        <f>IF(S17="","",((('Data nodweddion ffisegol'!$M18/100)*S17)))</f>
        <v/>
      </c>
      <c r="T57" s="400"/>
    </row>
    <row r="58" spans="7:20" ht="20.149999999999999" customHeight="1" x14ac:dyDescent="0.35">
      <c r="G58" s="396"/>
      <c r="H58" s="23" t="str">
        <f t="shared" si="1"/>
        <v/>
      </c>
      <c r="I58" s="24" t="str">
        <f t="shared" si="1"/>
        <v/>
      </c>
      <c r="J58" s="24" t="str">
        <f t="shared" si="1"/>
        <v/>
      </c>
      <c r="K58" s="37" t="str">
        <f t="shared" si="1"/>
        <v/>
      </c>
      <c r="L58" s="23" t="str">
        <f>IF(L18="","",((('Data nodweddion ffisegol'!$M19/100)*L18)))</f>
        <v/>
      </c>
      <c r="M58" s="24" t="str">
        <f>IF(M18="","",((('Data nodweddion ffisegol'!$M19/100)*M18)))</f>
        <v/>
      </c>
      <c r="N58" s="24" t="str">
        <f>IF(N18="","",((('Data nodweddion ffisegol'!$M19/100)*N18)))</f>
        <v/>
      </c>
      <c r="O58" s="24" t="str">
        <f>IF(O18="","",((('Data nodweddion ffisegol'!$M19/100)*O18)))</f>
        <v/>
      </c>
      <c r="P58" s="24" t="str">
        <f>IF(P18="","",((('Data nodweddion ffisegol'!$M19/100)*P18)))</f>
        <v/>
      </c>
      <c r="Q58" s="24" t="str">
        <f>IF(Q18="","",((('Data nodweddion ffisegol'!$M19/100)*Q18)))</f>
        <v/>
      </c>
      <c r="R58" s="24" t="str">
        <f>IF(R18="","",((('Data nodweddion ffisegol'!$M19/100)*R18)))</f>
        <v/>
      </c>
      <c r="S58" s="37" t="str">
        <f>IF(S18="","",((('Data nodweddion ffisegol'!$M19/100)*S18)))</f>
        <v/>
      </c>
      <c r="T58" s="400"/>
    </row>
    <row r="59" spans="7:20" ht="20.149999999999999" customHeight="1" x14ac:dyDescent="0.35">
      <c r="G59" s="396"/>
      <c r="H59" s="23" t="str">
        <f t="shared" si="1"/>
        <v/>
      </c>
      <c r="I59" s="24" t="str">
        <f t="shared" si="1"/>
        <v/>
      </c>
      <c r="J59" s="24" t="str">
        <f t="shared" si="1"/>
        <v/>
      </c>
      <c r="K59" s="37" t="str">
        <f t="shared" si="1"/>
        <v/>
      </c>
      <c r="L59" s="23" t="str">
        <f>IF(L19="","",((('Data nodweddion ffisegol'!$M20/100)*L19)))</f>
        <v/>
      </c>
      <c r="M59" s="24" t="str">
        <f>IF(M19="","",((('Data nodweddion ffisegol'!$M20/100)*M19)))</f>
        <v/>
      </c>
      <c r="N59" s="24" t="str">
        <f>IF(N19="","",((('Data nodweddion ffisegol'!$M20/100)*N19)))</f>
        <v/>
      </c>
      <c r="O59" s="24" t="str">
        <f>IF(O19="","",((('Data nodweddion ffisegol'!$M20/100)*O19)))</f>
        <v/>
      </c>
      <c r="P59" s="24" t="str">
        <f>IF(P19="","",((('Data nodweddion ffisegol'!$M20/100)*P19)))</f>
        <v/>
      </c>
      <c r="Q59" s="24" t="str">
        <f>IF(Q19="","",((('Data nodweddion ffisegol'!$M20/100)*Q19)))</f>
        <v/>
      </c>
      <c r="R59" s="24" t="str">
        <f>IF(R19="","",((('Data nodweddion ffisegol'!$M20/100)*R19)))</f>
        <v/>
      </c>
      <c r="S59" s="37" t="str">
        <f>IF(S19="","",((('Data nodweddion ffisegol'!$M20/100)*S19)))</f>
        <v/>
      </c>
      <c r="T59" s="400"/>
    </row>
    <row r="60" spans="7:20" ht="20.149999999999999" customHeight="1" x14ac:dyDescent="0.35">
      <c r="G60" s="396"/>
      <c r="H60" s="23" t="str">
        <f t="shared" si="1"/>
        <v/>
      </c>
      <c r="I60" s="24" t="str">
        <f t="shared" si="1"/>
        <v/>
      </c>
      <c r="J60" s="24" t="str">
        <f t="shared" si="1"/>
        <v/>
      </c>
      <c r="K60" s="37" t="str">
        <f t="shared" si="1"/>
        <v/>
      </c>
      <c r="L60" s="23" t="str">
        <f>IF(L20="","",((('Data nodweddion ffisegol'!$M21/100)*L20)))</f>
        <v/>
      </c>
      <c r="M60" s="24" t="str">
        <f>IF(M20="","",((('Data nodweddion ffisegol'!$M21/100)*M20)))</f>
        <v/>
      </c>
      <c r="N60" s="24" t="str">
        <f>IF(N20="","",((('Data nodweddion ffisegol'!$M21/100)*N20)))</f>
        <v/>
      </c>
      <c r="O60" s="24" t="str">
        <f>IF(O20="","",((('Data nodweddion ffisegol'!$M21/100)*O20)))</f>
        <v/>
      </c>
      <c r="P60" s="24" t="str">
        <f>IF(P20="","",((('Data nodweddion ffisegol'!$M21/100)*P20)))</f>
        <v/>
      </c>
      <c r="Q60" s="24" t="str">
        <f>IF(Q20="","",((('Data nodweddion ffisegol'!$M21/100)*Q20)))</f>
        <v/>
      </c>
      <c r="R60" s="24" t="str">
        <f>IF(R20="","",((('Data nodweddion ffisegol'!$M21/100)*R20)))</f>
        <v/>
      </c>
      <c r="S60" s="37" t="str">
        <f>IF(S20="","",((('Data nodweddion ffisegol'!$M21/100)*S20)))</f>
        <v/>
      </c>
      <c r="T60" s="400"/>
    </row>
    <row r="61" spans="7:20" ht="20.149999999999999" customHeight="1" x14ac:dyDescent="0.35">
      <c r="G61" s="396"/>
      <c r="H61" s="23" t="str">
        <f t="shared" si="1"/>
        <v/>
      </c>
      <c r="I61" s="24" t="str">
        <f t="shared" si="1"/>
        <v/>
      </c>
      <c r="J61" s="24" t="str">
        <f t="shared" si="1"/>
        <v/>
      </c>
      <c r="K61" s="37" t="str">
        <f t="shared" si="1"/>
        <v/>
      </c>
      <c r="L61" s="23" t="str">
        <f>IF(L21="","",((('Data nodweddion ffisegol'!$M22/100)*L21)))</f>
        <v/>
      </c>
      <c r="M61" s="24" t="str">
        <f>IF(M21="","",((('Data nodweddion ffisegol'!$M22/100)*M21)))</f>
        <v/>
      </c>
      <c r="N61" s="24" t="str">
        <f>IF(N21="","",((('Data nodweddion ffisegol'!$M22/100)*N21)))</f>
        <v/>
      </c>
      <c r="O61" s="24" t="str">
        <f>IF(O21="","",((('Data nodweddion ffisegol'!$M22/100)*O21)))</f>
        <v/>
      </c>
      <c r="P61" s="24" t="str">
        <f>IF(P21="","",((('Data nodweddion ffisegol'!$M22/100)*P21)))</f>
        <v/>
      </c>
      <c r="Q61" s="24" t="str">
        <f>IF(Q21="","",((('Data nodweddion ffisegol'!$M22/100)*Q21)))</f>
        <v/>
      </c>
      <c r="R61" s="24" t="str">
        <f>IF(R21="","",((('Data nodweddion ffisegol'!$M22/100)*R21)))</f>
        <v/>
      </c>
      <c r="S61" s="37" t="str">
        <f>IF(S21="","",((('Data nodweddion ffisegol'!$M22/100)*S21)))</f>
        <v/>
      </c>
      <c r="T61" s="400"/>
    </row>
    <row r="62" spans="7:20" ht="20.149999999999999" customHeight="1" x14ac:dyDescent="0.35">
      <c r="G62" s="396"/>
      <c r="H62" s="23" t="str">
        <f t="shared" si="1"/>
        <v/>
      </c>
      <c r="I62" s="24" t="str">
        <f t="shared" si="1"/>
        <v/>
      </c>
      <c r="J62" s="24" t="str">
        <f t="shared" si="1"/>
        <v/>
      </c>
      <c r="K62" s="37" t="str">
        <f t="shared" si="1"/>
        <v/>
      </c>
      <c r="L62" s="23" t="str">
        <f>IF(L22="","",((('Data nodweddion ffisegol'!$M23/100)*L22)))</f>
        <v/>
      </c>
      <c r="M62" s="24" t="str">
        <f>IF(M22="","",((('Data nodweddion ffisegol'!$M23/100)*M22)))</f>
        <v/>
      </c>
      <c r="N62" s="24" t="str">
        <f>IF(N22="","",((('Data nodweddion ffisegol'!$M23/100)*N22)))</f>
        <v/>
      </c>
      <c r="O62" s="24" t="str">
        <f>IF(O22="","",((('Data nodweddion ffisegol'!$M23/100)*O22)))</f>
        <v/>
      </c>
      <c r="P62" s="24" t="str">
        <f>IF(P22="","",((('Data nodweddion ffisegol'!$M23/100)*P22)))</f>
        <v/>
      </c>
      <c r="Q62" s="24" t="str">
        <f>IF(Q22="","",((('Data nodweddion ffisegol'!$M23/100)*Q22)))</f>
        <v/>
      </c>
      <c r="R62" s="24" t="str">
        <f>IF(R22="","",((('Data nodweddion ffisegol'!$M23/100)*R22)))</f>
        <v/>
      </c>
      <c r="S62" s="37" t="str">
        <f>IF(S22="","",((('Data nodweddion ffisegol'!$M23/100)*S22)))</f>
        <v/>
      </c>
      <c r="T62" s="400"/>
    </row>
    <row r="63" spans="7:20" ht="20.149999999999999" customHeight="1" x14ac:dyDescent="0.35">
      <c r="G63" s="396"/>
      <c r="H63" s="23" t="str">
        <f t="shared" si="1"/>
        <v/>
      </c>
      <c r="I63" s="24" t="str">
        <f t="shared" si="1"/>
        <v/>
      </c>
      <c r="J63" s="24" t="str">
        <f t="shared" si="1"/>
        <v/>
      </c>
      <c r="K63" s="37" t="str">
        <f t="shared" si="1"/>
        <v/>
      </c>
      <c r="L63" s="23" t="str">
        <f>IF(L23="","",((('Data nodweddion ffisegol'!$M24/100)*L23)))</f>
        <v/>
      </c>
      <c r="M63" s="24" t="str">
        <f>IF(M23="","",((('Data nodweddion ffisegol'!$M24/100)*M23)))</f>
        <v/>
      </c>
      <c r="N63" s="24" t="str">
        <f>IF(N23="","",((('Data nodweddion ffisegol'!$M24/100)*N23)))</f>
        <v/>
      </c>
      <c r="O63" s="24" t="str">
        <f>IF(O23="","",((('Data nodweddion ffisegol'!$M24/100)*O23)))</f>
        <v/>
      </c>
      <c r="P63" s="24" t="str">
        <f>IF(P23="","",((('Data nodweddion ffisegol'!$M24/100)*P23)))</f>
        <v/>
      </c>
      <c r="Q63" s="24" t="str">
        <f>IF(Q23="","",((('Data nodweddion ffisegol'!$M24/100)*Q23)))</f>
        <v/>
      </c>
      <c r="R63" s="24" t="str">
        <f>IF(R23="","",((('Data nodweddion ffisegol'!$M24/100)*R23)))</f>
        <v/>
      </c>
      <c r="S63" s="37" t="str">
        <f>IF(S23="","",((('Data nodweddion ffisegol'!$M24/100)*S23)))</f>
        <v/>
      </c>
      <c r="T63" s="400"/>
    </row>
    <row r="64" spans="7:20" ht="20.149999999999999" customHeight="1" x14ac:dyDescent="0.35">
      <c r="G64" s="396"/>
      <c r="H64" s="23" t="str">
        <f t="shared" ref="H64:K77" si="2">IF(H24="","",H24)</f>
        <v/>
      </c>
      <c r="I64" s="24" t="str">
        <f t="shared" si="2"/>
        <v/>
      </c>
      <c r="J64" s="24" t="str">
        <f t="shared" si="2"/>
        <v/>
      </c>
      <c r="K64" s="37" t="str">
        <f t="shared" si="2"/>
        <v/>
      </c>
      <c r="L64" s="23" t="str">
        <f>IF(L24="","",((('Data nodweddion ffisegol'!$M25/100)*L24)))</f>
        <v/>
      </c>
      <c r="M64" s="24" t="str">
        <f>IF(M24="","",((('Data nodweddion ffisegol'!$M25/100)*M24)))</f>
        <v/>
      </c>
      <c r="N64" s="24" t="str">
        <f>IF(N24="","",((('Data nodweddion ffisegol'!$M25/100)*N24)))</f>
        <v/>
      </c>
      <c r="O64" s="24" t="str">
        <f>IF(O24="","",((('Data nodweddion ffisegol'!$M25/100)*O24)))</f>
        <v/>
      </c>
      <c r="P64" s="24" t="str">
        <f>IF(P24="","",((('Data nodweddion ffisegol'!$M25/100)*P24)))</f>
        <v/>
      </c>
      <c r="Q64" s="24" t="str">
        <f>IF(Q24="","",((('Data nodweddion ffisegol'!$M25/100)*Q24)))</f>
        <v/>
      </c>
      <c r="R64" s="24" t="str">
        <f>IF(R24="","",((('Data nodweddion ffisegol'!$M25/100)*R24)))</f>
        <v/>
      </c>
      <c r="S64" s="37" t="str">
        <f>IF(S24="","",((('Data nodweddion ffisegol'!$M25/100)*S24)))</f>
        <v/>
      </c>
      <c r="T64" s="400"/>
    </row>
    <row r="65" spans="7:20" ht="20.149999999999999" customHeight="1" x14ac:dyDescent="0.35">
      <c r="G65" s="396"/>
      <c r="H65" s="23" t="str">
        <f t="shared" si="2"/>
        <v/>
      </c>
      <c r="I65" s="24" t="str">
        <f t="shared" si="2"/>
        <v/>
      </c>
      <c r="J65" s="24" t="str">
        <f t="shared" si="2"/>
        <v/>
      </c>
      <c r="K65" s="37" t="str">
        <f t="shared" si="2"/>
        <v/>
      </c>
      <c r="L65" s="23" t="str">
        <f>IF(L25="","",((('Data nodweddion ffisegol'!$M26/100)*L25)))</f>
        <v/>
      </c>
      <c r="M65" s="24" t="str">
        <f>IF(M25="","",((('Data nodweddion ffisegol'!$M26/100)*M25)))</f>
        <v/>
      </c>
      <c r="N65" s="24" t="str">
        <f>IF(N25="","",((('Data nodweddion ffisegol'!$M26/100)*N25)))</f>
        <v/>
      </c>
      <c r="O65" s="24" t="str">
        <f>IF(O25="","",((('Data nodweddion ffisegol'!$M26/100)*O25)))</f>
        <v/>
      </c>
      <c r="P65" s="24" t="str">
        <f>IF(P25="","",((('Data nodweddion ffisegol'!$M26/100)*P25)))</f>
        <v/>
      </c>
      <c r="Q65" s="24" t="str">
        <f>IF(Q25="","",((('Data nodweddion ffisegol'!$M26/100)*Q25)))</f>
        <v/>
      </c>
      <c r="R65" s="24" t="str">
        <f>IF(R25="","",((('Data nodweddion ffisegol'!$M26/100)*R25)))</f>
        <v/>
      </c>
      <c r="S65" s="37" t="str">
        <f>IF(S25="","",((('Data nodweddion ffisegol'!$M26/100)*S25)))</f>
        <v/>
      </c>
      <c r="T65" s="400"/>
    </row>
    <row r="66" spans="7:20" ht="20.149999999999999" customHeight="1" x14ac:dyDescent="0.35">
      <c r="G66" s="396"/>
      <c r="H66" s="23" t="str">
        <f t="shared" si="2"/>
        <v/>
      </c>
      <c r="I66" s="24" t="str">
        <f t="shared" si="2"/>
        <v/>
      </c>
      <c r="J66" s="24" t="str">
        <f t="shared" si="2"/>
        <v/>
      </c>
      <c r="K66" s="37" t="str">
        <f t="shared" si="2"/>
        <v/>
      </c>
      <c r="L66" s="23" t="str">
        <f>IF(L26="","",((('Data nodweddion ffisegol'!$M27/100)*L26)))</f>
        <v/>
      </c>
      <c r="M66" s="24" t="str">
        <f>IF(M26="","",((('Data nodweddion ffisegol'!$M27/100)*M26)))</f>
        <v/>
      </c>
      <c r="N66" s="24" t="str">
        <f>IF(N26="","",((('Data nodweddion ffisegol'!$M27/100)*N26)))</f>
        <v/>
      </c>
      <c r="O66" s="24" t="str">
        <f>IF(O26="","",((('Data nodweddion ffisegol'!$M27/100)*O26)))</f>
        <v/>
      </c>
      <c r="P66" s="24" t="str">
        <f>IF(P26="","",((('Data nodweddion ffisegol'!$M27/100)*P26)))</f>
        <v/>
      </c>
      <c r="Q66" s="24" t="str">
        <f>IF(Q26="","",((('Data nodweddion ffisegol'!$M27/100)*Q26)))</f>
        <v/>
      </c>
      <c r="R66" s="24" t="str">
        <f>IF(R26="","",((('Data nodweddion ffisegol'!$M27/100)*R26)))</f>
        <v/>
      </c>
      <c r="S66" s="37" t="str">
        <f>IF(S26="","",((('Data nodweddion ffisegol'!$M27/100)*S26)))</f>
        <v/>
      </c>
      <c r="T66" s="400"/>
    </row>
    <row r="67" spans="7:20" ht="20.149999999999999" customHeight="1" x14ac:dyDescent="0.35">
      <c r="G67" s="396"/>
      <c r="H67" s="23" t="str">
        <f t="shared" si="2"/>
        <v/>
      </c>
      <c r="I67" s="24" t="str">
        <f t="shared" si="2"/>
        <v/>
      </c>
      <c r="J67" s="24" t="str">
        <f t="shared" si="2"/>
        <v/>
      </c>
      <c r="K67" s="37" t="str">
        <f t="shared" si="2"/>
        <v/>
      </c>
      <c r="L67" s="23" t="str">
        <f>IF(L27="","",((('Data nodweddion ffisegol'!$M28/100)*L27)))</f>
        <v/>
      </c>
      <c r="M67" s="24" t="str">
        <f>IF(M27="","",((('Data nodweddion ffisegol'!$M28/100)*M27)))</f>
        <v/>
      </c>
      <c r="N67" s="24" t="str">
        <f>IF(N27="","",((('Data nodweddion ffisegol'!$M28/100)*N27)))</f>
        <v/>
      </c>
      <c r="O67" s="24" t="str">
        <f>IF(O27="","",((('Data nodweddion ffisegol'!$M28/100)*O27)))</f>
        <v/>
      </c>
      <c r="P67" s="24" t="str">
        <f>IF(P27="","",((('Data nodweddion ffisegol'!$M28/100)*P27)))</f>
        <v/>
      </c>
      <c r="Q67" s="24" t="str">
        <f>IF(Q27="","",((('Data nodweddion ffisegol'!$M28/100)*Q27)))</f>
        <v/>
      </c>
      <c r="R67" s="24" t="str">
        <f>IF(R27="","",((('Data nodweddion ffisegol'!$M28/100)*R27)))</f>
        <v/>
      </c>
      <c r="S67" s="37" t="str">
        <f>IF(S27="","",((('Data nodweddion ffisegol'!$M28/100)*S27)))</f>
        <v/>
      </c>
      <c r="T67" s="400"/>
    </row>
    <row r="68" spans="7:20" ht="20.149999999999999" customHeight="1" x14ac:dyDescent="0.35">
      <c r="G68" s="396"/>
      <c r="H68" s="23" t="str">
        <f t="shared" si="2"/>
        <v/>
      </c>
      <c r="I68" s="24" t="str">
        <f t="shared" si="2"/>
        <v/>
      </c>
      <c r="J68" s="24" t="str">
        <f t="shared" si="2"/>
        <v/>
      </c>
      <c r="K68" s="37" t="str">
        <f t="shared" si="2"/>
        <v/>
      </c>
      <c r="L68" s="23" t="str">
        <f>IF(L28="","",((('Data nodweddion ffisegol'!$M29/100)*L28)))</f>
        <v/>
      </c>
      <c r="M68" s="24" t="str">
        <f>IF(M28="","",((('Data nodweddion ffisegol'!$M29/100)*M28)))</f>
        <v/>
      </c>
      <c r="N68" s="24" t="str">
        <f>IF(N28="","",((('Data nodweddion ffisegol'!$M29/100)*N28)))</f>
        <v/>
      </c>
      <c r="O68" s="24" t="str">
        <f>IF(O28="","",((('Data nodweddion ffisegol'!$M29/100)*O28)))</f>
        <v/>
      </c>
      <c r="P68" s="24" t="str">
        <f>IF(P28="","",((('Data nodweddion ffisegol'!$M29/100)*P28)))</f>
        <v/>
      </c>
      <c r="Q68" s="24" t="str">
        <f>IF(Q28="","",((('Data nodweddion ffisegol'!$M29/100)*Q28)))</f>
        <v/>
      </c>
      <c r="R68" s="24" t="str">
        <f>IF(R28="","",((('Data nodweddion ffisegol'!$M29/100)*R28)))</f>
        <v/>
      </c>
      <c r="S68" s="37" t="str">
        <f>IF(S28="","",((('Data nodweddion ffisegol'!$M29/100)*S28)))</f>
        <v/>
      </c>
      <c r="T68" s="400"/>
    </row>
    <row r="69" spans="7:20" ht="20.149999999999999" customHeight="1" x14ac:dyDescent="0.35">
      <c r="G69" s="396"/>
      <c r="H69" s="23" t="str">
        <f t="shared" si="2"/>
        <v/>
      </c>
      <c r="I69" s="24" t="str">
        <f t="shared" si="2"/>
        <v/>
      </c>
      <c r="J69" s="24" t="str">
        <f t="shared" si="2"/>
        <v/>
      </c>
      <c r="K69" s="37" t="str">
        <f t="shared" si="2"/>
        <v/>
      </c>
      <c r="L69" s="23" t="str">
        <f>IF(L29="","",((('Data nodweddion ffisegol'!$M30/100)*L29)))</f>
        <v/>
      </c>
      <c r="M69" s="24" t="str">
        <f>IF(M29="","",((('Data nodweddion ffisegol'!$M30/100)*M29)))</f>
        <v/>
      </c>
      <c r="N69" s="24" t="str">
        <f>IF(N29="","",((('Data nodweddion ffisegol'!$M30/100)*N29)))</f>
        <v/>
      </c>
      <c r="O69" s="24" t="str">
        <f>IF(O29="","",((('Data nodweddion ffisegol'!$M30/100)*O29)))</f>
        <v/>
      </c>
      <c r="P69" s="24" t="str">
        <f>IF(P29="","",((('Data nodweddion ffisegol'!$M30/100)*P29)))</f>
        <v/>
      </c>
      <c r="Q69" s="24" t="str">
        <f>IF(Q29="","",((('Data nodweddion ffisegol'!$M30/100)*Q29)))</f>
        <v/>
      </c>
      <c r="R69" s="24" t="str">
        <f>IF(R29="","",((('Data nodweddion ffisegol'!$M30/100)*R29)))</f>
        <v/>
      </c>
      <c r="S69" s="37" t="str">
        <f>IF(S29="","",((('Data nodweddion ffisegol'!$M30/100)*S29)))</f>
        <v/>
      </c>
      <c r="T69" s="400"/>
    </row>
    <row r="70" spans="7:20" ht="20.149999999999999" customHeight="1" x14ac:dyDescent="0.35">
      <c r="G70" s="396"/>
      <c r="H70" s="23" t="str">
        <f t="shared" si="2"/>
        <v/>
      </c>
      <c r="I70" s="24" t="str">
        <f t="shared" si="2"/>
        <v/>
      </c>
      <c r="J70" s="24" t="str">
        <f t="shared" si="2"/>
        <v/>
      </c>
      <c r="K70" s="37" t="str">
        <f t="shared" si="2"/>
        <v/>
      </c>
      <c r="L70" s="23" t="str">
        <f>IF(L30="","",((('Data nodweddion ffisegol'!$M31/100)*L30)))</f>
        <v/>
      </c>
      <c r="M70" s="24" t="str">
        <f>IF(M30="","",((('Data nodweddion ffisegol'!$M31/100)*M30)))</f>
        <v/>
      </c>
      <c r="N70" s="24" t="str">
        <f>IF(N30="","",((('Data nodweddion ffisegol'!$M31/100)*N30)))</f>
        <v/>
      </c>
      <c r="O70" s="24" t="str">
        <f>IF(O30="","",((('Data nodweddion ffisegol'!$M31/100)*O30)))</f>
        <v/>
      </c>
      <c r="P70" s="24" t="str">
        <f>IF(P30="","",((('Data nodweddion ffisegol'!$M31/100)*P30)))</f>
        <v/>
      </c>
      <c r="Q70" s="24" t="str">
        <f>IF(Q30="","",((('Data nodweddion ffisegol'!$M31/100)*Q30)))</f>
        <v/>
      </c>
      <c r="R70" s="24" t="str">
        <f>IF(R30="","",((('Data nodweddion ffisegol'!$M31/100)*R30)))</f>
        <v/>
      </c>
      <c r="S70" s="37" t="str">
        <f>IF(S30="","",((('Data nodweddion ffisegol'!$M31/100)*S30)))</f>
        <v/>
      </c>
      <c r="T70" s="400"/>
    </row>
    <row r="71" spans="7:20" ht="20.149999999999999" customHeight="1" x14ac:dyDescent="0.35">
      <c r="G71" s="396"/>
      <c r="H71" s="23" t="str">
        <f t="shared" si="2"/>
        <v/>
      </c>
      <c r="I71" s="24" t="str">
        <f t="shared" si="2"/>
        <v/>
      </c>
      <c r="J71" s="24" t="str">
        <f t="shared" si="2"/>
        <v/>
      </c>
      <c r="K71" s="37" t="str">
        <f t="shared" si="2"/>
        <v/>
      </c>
      <c r="L71" s="23" t="str">
        <f>IF(L31="","",((('Data nodweddion ffisegol'!$M32/100)*L31)))</f>
        <v/>
      </c>
      <c r="M71" s="24" t="str">
        <f>IF(M31="","",((('Data nodweddion ffisegol'!$M32/100)*M31)))</f>
        <v/>
      </c>
      <c r="N71" s="24" t="str">
        <f>IF(N31="","",((('Data nodweddion ffisegol'!$M32/100)*N31)))</f>
        <v/>
      </c>
      <c r="O71" s="24" t="str">
        <f>IF(O31="","",((('Data nodweddion ffisegol'!$M32/100)*O31)))</f>
        <v/>
      </c>
      <c r="P71" s="24" t="str">
        <f>IF(P31="","",((('Data nodweddion ffisegol'!$M32/100)*P31)))</f>
        <v/>
      </c>
      <c r="Q71" s="24" t="str">
        <f>IF(Q31="","",((('Data nodweddion ffisegol'!$M32/100)*Q31)))</f>
        <v/>
      </c>
      <c r="R71" s="24" t="str">
        <f>IF(R31="","",((('Data nodweddion ffisegol'!$M32/100)*R31)))</f>
        <v/>
      </c>
      <c r="S71" s="37" t="str">
        <f>IF(S31="","",((('Data nodweddion ffisegol'!$M32/100)*S31)))</f>
        <v/>
      </c>
      <c r="T71" s="400"/>
    </row>
    <row r="72" spans="7:20" ht="20.149999999999999" customHeight="1" x14ac:dyDescent="0.35">
      <c r="G72" s="396"/>
      <c r="H72" s="23" t="str">
        <f t="shared" si="2"/>
        <v/>
      </c>
      <c r="I72" s="24" t="str">
        <f t="shared" si="2"/>
        <v/>
      </c>
      <c r="J72" s="24" t="str">
        <f t="shared" si="2"/>
        <v/>
      </c>
      <c r="K72" s="37" t="str">
        <f t="shared" si="2"/>
        <v/>
      </c>
      <c r="L72" s="23" t="str">
        <f>IF(L32="","",((('Data nodweddion ffisegol'!$M33/100)*L32)))</f>
        <v/>
      </c>
      <c r="M72" s="24" t="str">
        <f>IF(M32="","",((('Data nodweddion ffisegol'!$M33/100)*M32)))</f>
        <v/>
      </c>
      <c r="N72" s="24" t="str">
        <f>IF(N32="","",((('Data nodweddion ffisegol'!$M33/100)*N32)))</f>
        <v/>
      </c>
      <c r="O72" s="24" t="str">
        <f>IF(O32="","",((('Data nodweddion ffisegol'!$M33/100)*O32)))</f>
        <v/>
      </c>
      <c r="P72" s="24" t="str">
        <f>IF(P32="","",((('Data nodweddion ffisegol'!$M33/100)*P32)))</f>
        <v/>
      </c>
      <c r="Q72" s="24" t="str">
        <f>IF(Q32="","",((('Data nodweddion ffisegol'!$M33/100)*Q32)))</f>
        <v/>
      </c>
      <c r="R72" s="24" t="str">
        <f>IF(R32="","",((('Data nodweddion ffisegol'!$M33/100)*R32)))</f>
        <v/>
      </c>
      <c r="S72" s="37" t="str">
        <f>IF(S32="","",((('Data nodweddion ffisegol'!$M33/100)*S32)))</f>
        <v/>
      </c>
      <c r="T72" s="400"/>
    </row>
    <row r="73" spans="7:20" ht="20.149999999999999" customHeight="1" x14ac:dyDescent="0.35">
      <c r="G73" s="396"/>
      <c r="H73" s="23" t="str">
        <f t="shared" si="2"/>
        <v/>
      </c>
      <c r="I73" s="24" t="str">
        <f t="shared" si="2"/>
        <v/>
      </c>
      <c r="J73" s="24" t="str">
        <f t="shared" si="2"/>
        <v/>
      </c>
      <c r="K73" s="37" t="str">
        <f t="shared" si="2"/>
        <v/>
      </c>
      <c r="L73" s="23" t="str">
        <f>IF(L33="","",((('Data nodweddion ffisegol'!$M34/100)*L33)))</f>
        <v/>
      </c>
      <c r="M73" s="24" t="str">
        <f>IF(M33="","",((('Data nodweddion ffisegol'!$M34/100)*M33)))</f>
        <v/>
      </c>
      <c r="N73" s="24" t="str">
        <f>IF(N33="","",((('Data nodweddion ffisegol'!$M34/100)*N33)))</f>
        <v/>
      </c>
      <c r="O73" s="24" t="str">
        <f>IF(O33="","",((('Data nodweddion ffisegol'!$M34/100)*O33)))</f>
        <v/>
      </c>
      <c r="P73" s="24" t="str">
        <f>IF(P33="","",((('Data nodweddion ffisegol'!$M34/100)*P33)))</f>
        <v/>
      </c>
      <c r="Q73" s="24" t="str">
        <f>IF(Q33="","",((('Data nodweddion ffisegol'!$M34/100)*Q33)))</f>
        <v/>
      </c>
      <c r="R73" s="24" t="str">
        <f>IF(R33="","",((('Data nodweddion ffisegol'!$M34/100)*R33)))</f>
        <v/>
      </c>
      <c r="S73" s="37" t="str">
        <f>IF(S33="","",((('Data nodweddion ffisegol'!$M34/100)*S33)))</f>
        <v/>
      </c>
      <c r="T73" s="400"/>
    </row>
    <row r="74" spans="7:20" ht="20.149999999999999" customHeight="1" x14ac:dyDescent="0.35">
      <c r="G74" s="396"/>
      <c r="H74" s="23" t="str">
        <f t="shared" si="2"/>
        <v/>
      </c>
      <c r="I74" s="24" t="str">
        <f t="shared" si="2"/>
        <v/>
      </c>
      <c r="J74" s="24" t="str">
        <f t="shared" si="2"/>
        <v/>
      </c>
      <c r="K74" s="37" t="str">
        <f t="shared" si="2"/>
        <v/>
      </c>
      <c r="L74" s="23" t="str">
        <f>IF(L34="","",((('Data nodweddion ffisegol'!$M35/100)*L34)))</f>
        <v/>
      </c>
      <c r="M74" s="24" t="str">
        <f>IF(M34="","",((('Data nodweddion ffisegol'!$M35/100)*M34)))</f>
        <v/>
      </c>
      <c r="N74" s="24" t="str">
        <f>IF(N34="","",((('Data nodweddion ffisegol'!$M35/100)*N34)))</f>
        <v/>
      </c>
      <c r="O74" s="24" t="str">
        <f>IF(O34="","",((('Data nodweddion ffisegol'!$M35/100)*O34)))</f>
        <v/>
      </c>
      <c r="P74" s="24" t="str">
        <f>IF(P34="","",((('Data nodweddion ffisegol'!$M35/100)*P34)))</f>
        <v/>
      </c>
      <c r="Q74" s="24" t="str">
        <f>IF(Q34="","",((('Data nodweddion ffisegol'!$M35/100)*Q34)))</f>
        <v/>
      </c>
      <c r="R74" s="24" t="str">
        <f>IF(R34="","",((('Data nodweddion ffisegol'!$M35/100)*R34)))</f>
        <v/>
      </c>
      <c r="S74" s="37" t="str">
        <f>IF(S34="","",((('Data nodweddion ffisegol'!$M35/100)*S34)))</f>
        <v/>
      </c>
      <c r="T74" s="400"/>
    </row>
    <row r="75" spans="7:20" ht="20.149999999999999" customHeight="1" x14ac:dyDescent="0.35">
      <c r="G75" s="396"/>
      <c r="H75" s="23" t="str">
        <f t="shared" si="2"/>
        <v/>
      </c>
      <c r="I75" s="24" t="str">
        <f t="shared" si="2"/>
        <v/>
      </c>
      <c r="J75" s="24" t="str">
        <f t="shared" si="2"/>
        <v/>
      </c>
      <c r="K75" s="37" t="str">
        <f t="shared" si="2"/>
        <v/>
      </c>
      <c r="L75" s="23" t="str">
        <f>IF(L35="","",((('Data nodweddion ffisegol'!$M36/100)*L35)))</f>
        <v/>
      </c>
      <c r="M75" s="24" t="str">
        <f>IF(M35="","",((('Data nodweddion ffisegol'!$M36/100)*M35)))</f>
        <v/>
      </c>
      <c r="N75" s="24" t="str">
        <f>IF(N35="","",((('Data nodweddion ffisegol'!$M36/100)*N35)))</f>
        <v/>
      </c>
      <c r="O75" s="24" t="str">
        <f>IF(O35="","",((('Data nodweddion ffisegol'!$M36/100)*O35)))</f>
        <v/>
      </c>
      <c r="P75" s="24" t="str">
        <f>IF(P35="","",((('Data nodweddion ffisegol'!$M36/100)*P35)))</f>
        <v/>
      </c>
      <c r="Q75" s="24" t="str">
        <f>IF(Q35="","",((('Data nodweddion ffisegol'!$M36/100)*Q35)))</f>
        <v/>
      </c>
      <c r="R75" s="24" t="str">
        <f>IF(R35="","",((('Data nodweddion ffisegol'!$M36/100)*R35)))</f>
        <v/>
      </c>
      <c r="S75" s="37" t="str">
        <f>IF(S35="","",((('Data nodweddion ffisegol'!$M36/100)*S35)))</f>
        <v/>
      </c>
      <c r="T75" s="400"/>
    </row>
    <row r="76" spans="7:20" ht="20.149999999999999" customHeight="1" x14ac:dyDescent="0.35">
      <c r="G76" s="396"/>
      <c r="H76" s="23" t="str">
        <f t="shared" si="2"/>
        <v/>
      </c>
      <c r="I76" s="24" t="str">
        <f t="shared" si="2"/>
        <v/>
      </c>
      <c r="J76" s="24" t="str">
        <f t="shared" si="2"/>
        <v/>
      </c>
      <c r="K76" s="37" t="str">
        <f t="shared" si="2"/>
        <v/>
      </c>
      <c r="L76" s="23" t="str">
        <f>IF(L36="","",((('Data nodweddion ffisegol'!$M37/100)*L36)))</f>
        <v/>
      </c>
      <c r="M76" s="24" t="str">
        <f>IF(M36="","",((('Data nodweddion ffisegol'!$M37/100)*M36)))</f>
        <v/>
      </c>
      <c r="N76" s="24" t="str">
        <f>IF(N36="","",((('Data nodweddion ffisegol'!$M37/100)*N36)))</f>
        <v/>
      </c>
      <c r="O76" s="24" t="str">
        <f>IF(O36="","",((('Data nodweddion ffisegol'!$M37/100)*O36)))</f>
        <v/>
      </c>
      <c r="P76" s="24" t="str">
        <f>IF(P36="","",((('Data nodweddion ffisegol'!$M37/100)*P36)))</f>
        <v/>
      </c>
      <c r="Q76" s="24" t="str">
        <f>IF(Q36="","",((('Data nodweddion ffisegol'!$M37/100)*Q36)))</f>
        <v/>
      </c>
      <c r="R76" s="24" t="str">
        <f>IF(R36="","",((('Data nodweddion ffisegol'!$M37/100)*R36)))</f>
        <v/>
      </c>
      <c r="S76" s="37" t="str">
        <f>IF(S36="","",((('Data nodweddion ffisegol'!$M37/100)*S36)))</f>
        <v/>
      </c>
      <c r="T76" s="400"/>
    </row>
    <row r="77" spans="7:20" ht="20.149999999999999" customHeight="1" thickBot="1" x14ac:dyDescent="0.4">
      <c r="G77" s="396"/>
      <c r="H77" s="28" t="str">
        <f t="shared" si="2"/>
        <v/>
      </c>
      <c r="I77" s="29" t="str">
        <f t="shared" si="2"/>
        <v/>
      </c>
      <c r="J77" s="29" t="str">
        <f t="shared" si="2"/>
        <v/>
      </c>
      <c r="K77" s="38" t="str">
        <f t="shared" si="2"/>
        <v/>
      </c>
      <c r="L77" s="28" t="str">
        <f>IF(L37="","",((('Data nodweddion ffisegol'!$M38/100)*L37)))</f>
        <v/>
      </c>
      <c r="M77" s="29" t="str">
        <f>IF(M37="","",((('Data nodweddion ffisegol'!$M38/100)*M37)))</f>
        <v/>
      </c>
      <c r="N77" s="29" t="str">
        <f>IF(N37="","",((('Data nodweddion ffisegol'!$M38/100)*N37)))</f>
        <v/>
      </c>
      <c r="O77" s="29" t="str">
        <f>IF(O37="","",((('Data nodweddion ffisegol'!$M38/100)*O37)))</f>
        <v/>
      </c>
      <c r="P77" s="29" t="str">
        <f>IF(P37="","",((('Data nodweddion ffisegol'!$M38/100)*P37)))</f>
        <v/>
      </c>
      <c r="Q77" s="29" t="str">
        <f>IF(Q37="","",((('Data nodweddion ffisegol'!$M38/100)*Q37)))</f>
        <v/>
      </c>
      <c r="R77" s="29" t="str">
        <f>IF(R37="","",((('Data nodweddion ffisegol'!$M38/100)*R37)))</f>
        <v/>
      </c>
      <c r="S77" s="38" t="str">
        <f>IF(S37="","",((('Data nodweddion ffisegol'!$M38/100)*S37)))</f>
        <v/>
      </c>
      <c r="T77" s="400"/>
    </row>
    <row r="78" spans="7:20" ht="20.149999999999999" customHeight="1" thickBot="1" x14ac:dyDescent="0.4">
      <c r="G78" s="396"/>
      <c r="H78" s="13"/>
      <c r="I78" s="14"/>
      <c r="J78" s="12" t="s">
        <v>142</v>
      </c>
      <c r="K78" s="50"/>
      <c r="L78" s="219" t="str">
        <f t="shared" ref="L78:S78" si="3">IF(COUNT(L48:L77)&lt;1,"", AVERAGE(L48:L77))</f>
        <v/>
      </c>
      <c r="M78" s="220" t="str">
        <f t="shared" si="3"/>
        <v/>
      </c>
      <c r="N78" s="220" t="str">
        <f t="shared" si="3"/>
        <v/>
      </c>
      <c r="O78" s="220" t="str">
        <f t="shared" si="3"/>
        <v/>
      </c>
      <c r="P78" s="244" t="str">
        <f t="shared" si="3"/>
        <v/>
      </c>
      <c r="Q78" s="220" t="str">
        <f t="shared" si="3"/>
        <v/>
      </c>
      <c r="R78" s="220" t="str">
        <f t="shared" si="3"/>
        <v/>
      </c>
      <c r="S78" s="231" t="str">
        <f t="shared" si="3"/>
        <v/>
      </c>
      <c r="T78" s="400"/>
    </row>
    <row r="79" spans="7:20" ht="20.149999999999999" customHeight="1" thickBot="1" x14ac:dyDescent="0.4">
      <c r="G79" s="397"/>
      <c r="H79" s="413"/>
      <c r="I79" s="413"/>
      <c r="J79" s="413"/>
      <c r="K79" s="413"/>
      <c r="L79" s="414"/>
      <c r="M79" s="414"/>
      <c r="N79" s="414"/>
      <c r="O79" s="414"/>
      <c r="P79" s="413"/>
      <c r="Q79" s="413"/>
      <c r="R79" s="413"/>
      <c r="S79" s="413"/>
      <c r="T79" s="426"/>
    </row>
    <row r="80" spans="7:20" ht="20.149999999999999" customHeight="1" x14ac:dyDescent="0.35">
      <c r="K80" s="3"/>
      <c r="T80" s="3"/>
    </row>
    <row r="81" spans="7:20" ht="20.149999999999999" customHeight="1" x14ac:dyDescent="0.35">
      <c r="K81" s="3"/>
      <c r="T81" s="3"/>
    </row>
    <row r="82" spans="7:20" ht="20.149999999999999" customHeight="1" thickBot="1" x14ac:dyDescent="0.4">
      <c r="H82" s="19" t="s">
        <v>91</v>
      </c>
      <c r="K82" s="3"/>
      <c r="T82" s="3"/>
    </row>
    <row r="83" spans="7:20" ht="20.149999999999999" customHeight="1" thickBot="1" x14ac:dyDescent="0.4">
      <c r="G83" s="395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4"/>
    </row>
    <row r="84" spans="7:20" ht="20.149999999999999" customHeight="1" x14ac:dyDescent="0.35">
      <c r="G84" s="396"/>
      <c r="H84" s="467" t="s">
        <v>23</v>
      </c>
      <c r="I84" s="470" t="s">
        <v>9</v>
      </c>
      <c r="J84" s="470" t="s">
        <v>78</v>
      </c>
      <c r="K84" s="527" t="s">
        <v>2</v>
      </c>
      <c r="L84" s="539" t="s">
        <v>246</v>
      </c>
      <c r="M84" s="540"/>
      <c r="N84" s="540"/>
      <c r="O84" s="540"/>
      <c r="P84" s="540"/>
      <c r="Q84" s="540"/>
      <c r="R84" s="540"/>
      <c r="S84" s="553"/>
      <c r="T84" s="400"/>
    </row>
    <row r="85" spans="7:20" ht="47" thickBot="1" x14ac:dyDescent="0.4">
      <c r="G85" s="396"/>
      <c r="H85" s="469"/>
      <c r="I85" s="472"/>
      <c r="J85" s="472"/>
      <c r="K85" s="500"/>
      <c r="L85" s="9" t="s">
        <v>234</v>
      </c>
      <c r="M85" s="10" t="s">
        <v>235</v>
      </c>
      <c r="N85" s="10" t="s">
        <v>236</v>
      </c>
      <c r="O85" s="17" t="s">
        <v>237</v>
      </c>
      <c r="P85" s="17" t="s">
        <v>238</v>
      </c>
      <c r="Q85" s="17" t="s">
        <v>239</v>
      </c>
      <c r="R85" s="138" t="s">
        <v>240</v>
      </c>
      <c r="S85" s="11" t="s">
        <v>241</v>
      </c>
      <c r="T85" s="400"/>
    </row>
    <row r="86" spans="7:20" ht="20.149999999999999" customHeight="1" x14ac:dyDescent="0.35">
      <c r="G86" s="396"/>
      <c r="H86" s="20" t="str">
        <f t="shared" ref="H86:J101" si="4">IF(H48="","",H48)</f>
        <v/>
      </c>
      <c r="I86" s="21" t="str">
        <f t="shared" ref="I86:I115" si="5">IF($J48="y","",I48)</f>
        <v/>
      </c>
      <c r="J86" s="21" t="str">
        <f t="shared" si="4"/>
        <v/>
      </c>
      <c r="K86" s="36" t="str">
        <f t="shared" ref="K86:K115" si="6">IF($J48="y","",K48)</f>
        <v/>
      </c>
      <c r="L86" s="20" t="str">
        <f>IF($J48="y","",L48)</f>
        <v/>
      </c>
      <c r="M86" s="21" t="str">
        <f t="shared" ref="M86:S86" si="7">IF($J48="y","",M48)</f>
        <v/>
      </c>
      <c r="N86" s="21" t="str">
        <f t="shared" si="7"/>
        <v/>
      </c>
      <c r="O86" s="21" t="str">
        <f t="shared" si="7"/>
        <v/>
      </c>
      <c r="P86" s="21" t="str">
        <f t="shared" si="7"/>
        <v/>
      </c>
      <c r="Q86" s="21" t="str">
        <f t="shared" si="7"/>
        <v/>
      </c>
      <c r="R86" s="21" t="str">
        <f t="shared" si="7"/>
        <v/>
      </c>
      <c r="S86" s="21" t="str">
        <f t="shared" si="7"/>
        <v/>
      </c>
      <c r="T86" s="400"/>
    </row>
    <row r="87" spans="7:20" ht="20.149999999999999" customHeight="1" x14ac:dyDescent="0.35">
      <c r="G87" s="396"/>
      <c r="H87" s="23" t="str">
        <f t="shared" si="4"/>
        <v/>
      </c>
      <c r="I87" s="24" t="str">
        <f t="shared" si="5"/>
        <v/>
      </c>
      <c r="J87" s="24" t="str">
        <f t="shared" si="4"/>
        <v/>
      </c>
      <c r="K87" s="37" t="str">
        <f t="shared" si="6"/>
        <v/>
      </c>
      <c r="L87" s="23" t="str">
        <f t="shared" ref="L87:S102" si="8">IF($J49="y","",L49)</f>
        <v/>
      </c>
      <c r="M87" s="24" t="str">
        <f t="shared" si="8"/>
        <v/>
      </c>
      <c r="N87" s="24" t="str">
        <f t="shared" si="8"/>
        <v/>
      </c>
      <c r="O87" s="24" t="str">
        <f t="shared" si="8"/>
        <v/>
      </c>
      <c r="P87" s="24" t="str">
        <f t="shared" si="8"/>
        <v/>
      </c>
      <c r="Q87" s="24" t="str">
        <f t="shared" si="8"/>
        <v/>
      </c>
      <c r="R87" s="24" t="str">
        <f t="shared" si="8"/>
        <v/>
      </c>
      <c r="S87" s="24" t="str">
        <f t="shared" si="8"/>
        <v/>
      </c>
      <c r="T87" s="400"/>
    </row>
    <row r="88" spans="7:20" ht="20.149999999999999" customHeight="1" x14ac:dyDescent="0.35">
      <c r="G88" s="396"/>
      <c r="H88" s="23" t="str">
        <f t="shared" si="4"/>
        <v/>
      </c>
      <c r="I88" s="24" t="str">
        <f t="shared" si="5"/>
        <v/>
      </c>
      <c r="J88" s="24" t="str">
        <f t="shared" si="4"/>
        <v/>
      </c>
      <c r="K88" s="37" t="str">
        <f t="shared" si="6"/>
        <v/>
      </c>
      <c r="L88" s="23" t="str">
        <f t="shared" si="8"/>
        <v/>
      </c>
      <c r="M88" s="24" t="str">
        <f t="shared" si="8"/>
        <v/>
      </c>
      <c r="N88" s="24" t="str">
        <f t="shared" si="8"/>
        <v/>
      </c>
      <c r="O88" s="24" t="str">
        <f t="shared" si="8"/>
        <v/>
      </c>
      <c r="P88" s="24" t="str">
        <f t="shared" si="8"/>
        <v/>
      </c>
      <c r="Q88" s="24" t="str">
        <f t="shared" si="8"/>
        <v/>
      </c>
      <c r="R88" s="24" t="str">
        <f t="shared" si="8"/>
        <v/>
      </c>
      <c r="S88" s="24" t="str">
        <f t="shared" si="8"/>
        <v/>
      </c>
      <c r="T88" s="400"/>
    </row>
    <row r="89" spans="7:20" ht="20.149999999999999" customHeight="1" x14ac:dyDescent="0.35">
      <c r="G89" s="396"/>
      <c r="H89" s="23" t="str">
        <f t="shared" si="4"/>
        <v/>
      </c>
      <c r="I89" s="24" t="str">
        <f t="shared" si="5"/>
        <v/>
      </c>
      <c r="J89" s="24" t="str">
        <f t="shared" si="4"/>
        <v/>
      </c>
      <c r="K89" s="37" t="str">
        <f t="shared" si="6"/>
        <v/>
      </c>
      <c r="L89" s="23" t="str">
        <f t="shared" si="8"/>
        <v/>
      </c>
      <c r="M89" s="24" t="str">
        <f t="shared" si="8"/>
        <v/>
      </c>
      <c r="N89" s="24" t="str">
        <f t="shared" si="8"/>
        <v/>
      </c>
      <c r="O89" s="24" t="str">
        <f t="shared" si="8"/>
        <v/>
      </c>
      <c r="P89" s="24" t="str">
        <f t="shared" si="8"/>
        <v/>
      </c>
      <c r="Q89" s="24" t="str">
        <f t="shared" si="8"/>
        <v/>
      </c>
      <c r="R89" s="24" t="str">
        <f t="shared" si="8"/>
        <v/>
      </c>
      <c r="S89" s="24" t="str">
        <f t="shared" si="8"/>
        <v/>
      </c>
      <c r="T89" s="400"/>
    </row>
    <row r="90" spans="7:20" ht="20.149999999999999" customHeight="1" x14ac:dyDescent="0.35">
      <c r="G90" s="396"/>
      <c r="H90" s="23" t="str">
        <f t="shared" si="4"/>
        <v/>
      </c>
      <c r="I90" s="24" t="str">
        <f t="shared" si="5"/>
        <v/>
      </c>
      <c r="J90" s="24" t="str">
        <f t="shared" si="4"/>
        <v/>
      </c>
      <c r="K90" s="37" t="str">
        <f t="shared" si="6"/>
        <v/>
      </c>
      <c r="L90" s="23" t="str">
        <f t="shared" si="8"/>
        <v/>
      </c>
      <c r="M90" s="24" t="str">
        <f t="shared" si="8"/>
        <v/>
      </c>
      <c r="N90" s="24" t="str">
        <f t="shared" si="8"/>
        <v/>
      </c>
      <c r="O90" s="24" t="str">
        <f t="shared" si="8"/>
        <v/>
      </c>
      <c r="P90" s="24" t="str">
        <f t="shared" si="8"/>
        <v/>
      </c>
      <c r="Q90" s="24" t="str">
        <f t="shared" si="8"/>
        <v/>
      </c>
      <c r="R90" s="24" t="str">
        <f t="shared" si="8"/>
        <v/>
      </c>
      <c r="S90" s="24" t="str">
        <f t="shared" si="8"/>
        <v/>
      </c>
      <c r="T90" s="400"/>
    </row>
    <row r="91" spans="7:20" ht="20.149999999999999" customHeight="1" x14ac:dyDescent="0.35">
      <c r="G91" s="396"/>
      <c r="H91" s="23" t="str">
        <f t="shared" si="4"/>
        <v/>
      </c>
      <c r="I91" s="24" t="str">
        <f t="shared" si="5"/>
        <v/>
      </c>
      <c r="J91" s="24" t="str">
        <f t="shared" si="4"/>
        <v/>
      </c>
      <c r="K91" s="37" t="str">
        <f t="shared" si="6"/>
        <v/>
      </c>
      <c r="L91" s="23" t="str">
        <f t="shared" si="8"/>
        <v/>
      </c>
      <c r="M91" s="24" t="str">
        <f t="shared" si="8"/>
        <v/>
      </c>
      <c r="N91" s="24" t="str">
        <f t="shared" si="8"/>
        <v/>
      </c>
      <c r="O91" s="24" t="str">
        <f t="shared" si="8"/>
        <v/>
      </c>
      <c r="P91" s="24" t="str">
        <f t="shared" si="8"/>
        <v/>
      </c>
      <c r="Q91" s="24" t="str">
        <f t="shared" si="8"/>
        <v/>
      </c>
      <c r="R91" s="24" t="str">
        <f t="shared" si="8"/>
        <v/>
      </c>
      <c r="S91" s="24" t="str">
        <f t="shared" si="8"/>
        <v/>
      </c>
      <c r="T91" s="400"/>
    </row>
    <row r="92" spans="7:20" ht="20.149999999999999" customHeight="1" x14ac:dyDescent="0.35">
      <c r="G92" s="396"/>
      <c r="H92" s="23" t="str">
        <f t="shared" si="4"/>
        <v/>
      </c>
      <c r="I92" s="24" t="str">
        <f t="shared" si="5"/>
        <v/>
      </c>
      <c r="J92" s="24" t="str">
        <f t="shared" si="4"/>
        <v/>
      </c>
      <c r="K92" s="37" t="str">
        <f t="shared" si="6"/>
        <v/>
      </c>
      <c r="L92" s="23" t="str">
        <f t="shared" si="8"/>
        <v/>
      </c>
      <c r="M92" s="24" t="str">
        <f t="shared" si="8"/>
        <v/>
      </c>
      <c r="N92" s="24" t="str">
        <f t="shared" si="8"/>
        <v/>
      </c>
      <c r="O92" s="24" t="str">
        <f t="shared" si="8"/>
        <v/>
      </c>
      <c r="P92" s="24" t="str">
        <f t="shared" si="8"/>
        <v/>
      </c>
      <c r="Q92" s="24" t="str">
        <f t="shared" si="8"/>
        <v/>
      </c>
      <c r="R92" s="24" t="str">
        <f t="shared" si="8"/>
        <v/>
      </c>
      <c r="S92" s="24" t="str">
        <f t="shared" si="8"/>
        <v/>
      </c>
      <c r="T92" s="400"/>
    </row>
    <row r="93" spans="7:20" ht="20.149999999999999" customHeight="1" x14ac:dyDescent="0.35">
      <c r="G93" s="396"/>
      <c r="H93" s="23" t="str">
        <f t="shared" si="4"/>
        <v/>
      </c>
      <c r="I93" s="24" t="str">
        <f t="shared" si="5"/>
        <v/>
      </c>
      <c r="J93" s="24" t="str">
        <f t="shared" si="4"/>
        <v/>
      </c>
      <c r="K93" s="37" t="str">
        <f t="shared" si="6"/>
        <v/>
      </c>
      <c r="L93" s="23" t="str">
        <f t="shared" si="8"/>
        <v/>
      </c>
      <c r="M93" s="24" t="str">
        <f t="shared" si="8"/>
        <v/>
      </c>
      <c r="N93" s="24" t="str">
        <f t="shared" si="8"/>
        <v/>
      </c>
      <c r="O93" s="24" t="str">
        <f t="shared" si="8"/>
        <v/>
      </c>
      <c r="P93" s="24" t="str">
        <f t="shared" si="8"/>
        <v/>
      </c>
      <c r="Q93" s="24" t="str">
        <f t="shared" si="8"/>
        <v/>
      </c>
      <c r="R93" s="24" t="str">
        <f t="shared" si="8"/>
        <v/>
      </c>
      <c r="S93" s="24" t="str">
        <f t="shared" si="8"/>
        <v/>
      </c>
      <c r="T93" s="400"/>
    </row>
    <row r="94" spans="7:20" ht="20.149999999999999" customHeight="1" x14ac:dyDescent="0.35">
      <c r="G94" s="396"/>
      <c r="H94" s="23" t="str">
        <f t="shared" si="4"/>
        <v/>
      </c>
      <c r="I94" s="24" t="str">
        <f t="shared" si="5"/>
        <v/>
      </c>
      <c r="J94" s="24" t="str">
        <f t="shared" si="4"/>
        <v/>
      </c>
      <c r="K94" s="37" t="str">
        <f t="shared" si="6"/>
        <v/>
      </c>
      <c r="L94" s="23" t="str">
        <f t="shared" si="8"/>
        <v/>
      </c>
      <c r="M94" s="24" t="str">
        <f t="shared" si="8"/>
        <v/>
      </c>
      <c r="N94" s="24" t="str">
        <f t="shared" si="8"/>
        <v/>
      </c>
      <c r="O94" s="24" t="str">
        <f t="shared" si="8"/>
        <v/>
      </c>
      <c r="P94" s="24" t="str">
        <f t="shared" si="8"/>
        <v/>
      </c>
      <c r="Q94" s="24" t="str">
        <f t="shared" si="8"/>
        <v/>
      </c>
      <c r="R94" s="24" t="str">
        <f t="shared" si="8"/>
        <v/>
      </c>
      <c r="S94" s="24" t="str">
        <f t="shared" si="8"/>
        <v/>
      </c>
      <c r="T94" s="400"/>
    </row>
    <row r="95" spans="7:20" ht="20.149999999999999" customHeight="1" x14ac:dyDescent="0.35">
      <c r="G95" s="396"/>
      <c r="H95" s="23" t="str">
        <f t="shared" si="4"/>
        <v/>
      </c>
      <c r="I95" s="24" t="str">
        <f t="shared" si="5"/>
        <v/>
      </c>
      <c r="J95" s="24" t="str">
        <f t="shared" si="4"/>
        <v/>
      </c>
      <c r="K95" s="37" t="str">
        <f t="shared" si="6"/>
        <v/>
      </c>
      <c r="L95" s="23" t="str">
        <f t="shared" si="8"/>
        <v/>
      </c>
      <c r="M95" s="24" t="str">
        <f t="shared" si="8"/>
        <v/>
      </c>
      <c r="N95" s="24" t="str">
        <f t="shared" si="8"/>
        <v/>
      </c>
      <c r="O95" s="24" t="str">
        <f t="shared" si="8"/>
        <v/>
      </c>
      <c r="P95" s="24" t="str">
        <f t="shared" si="8"/>
        <v/>
      </c>
      <c r="Q95" s="24" t="str">
        <f t="shared" si="8"/>
        <v/>
      </c>
      <c r="R95" s="24" t="str">
        <f t="shared" si="8"/>
        <v/>
      </c>
      <c r="S95" s="24" t="str">
        <f t="shared" si="8"/>
        <v/>
      </c>
      <c r="T95" s="400"/>
    </row>
    <row r="96" spans="7:20" ht="20.149999999999999" customHeight="1" x14ac:dyDescent="0.35">
      <c r="G96" s="396"/>
      <c r="H96" s="23" t="str">
        <f t="shared" si="4"/>
        <v/>
      </c>
      <c r="I96" s="24" t="str">
        <f t="shared" si="5"/>
        <v/>
      </c>
      <c r="J96" s="24" t="str">
        <f t="shared" si="4"/>
        <v/>
      </c>
      <c r="K96" s="37" t="str">
        <f t="shared" si="6"/>
        <v/>
      </c>
      <c r="L96" s="23" t="str">
        <f t="shared" si="8"/>
        <v/>
      </c>
      <c r="M96" s="24" t="str">
        <f t="shared" si="8"/>
        <v/>
      </c>
      <c r="N96" s="24" t="str">
        <f t="shared" si="8"/>
        <v/>
      </c>
      <c r="O96" s="24" t="str">
        <f t="shared" si="8"/>
        <v/>
      </c>
      <c r="P96" s="24" t="str">
        <f t="shared" si="8"/>
        <v/>
      </c>
      <c r="Q96" s="24" t="str">
        <f t="shared" si="8"/>
        <v/>
      </c>
      <c r="R96" s="24" t="str">
        <f t="shared" si="8"/>
        <v/>
      </c>
      <c r="S96" s="24" t="str">
        <f t="shared" si="8"/>
        <v/>
      </c>
      <c r="T96" s="400"/>
    </row>
    <row r="97" spans="7:20" ht="20.149999999999999" customHeight="1" x14ac:dyDescent="0.35">
      <c r="G97" s="396"/>
      <c r="H97" s="23" t="str">
        <f t="shared" si="4"/>
        <v/>
      </c>
      <c r="I97" s="24" t="str">
        <f t="shared" si="5"/>
        <v/>
      </c>
      <c r="J97" s="24" t="str">
        <f t="shared" si="4"/>
        <v/>
      </c>
      <c r="K97" s="37" t="str">
        <f t="shared" si="6"/>
        <v/>
      </c>
      <c r="L97" s="23" t="str">
        <f t="shared" si="8"/>
        <v/>
      </c>
      <c r="M97" s="24" t="str">
        <f t="shared" si="8"/>
        <v/>
      </c>
      <c r="N97" s="24" t="str">
        <f t="shared" si="8"/>
        <v/>
      </c>
      <c r="O97" s="24" t="str">
        <f t="shared" si="8"/>
        <v/>
      </c>
      <c r="P97" s="24" t="str">
        <f t="shared" si="8"/>
        <v/>
      </c>
      <c r="Q97" s="24" t="str">
        <f t="shared" si="8"/>
        <v/>
      </c>
      <c r="R97" s="24" t="str">
        <f t="shared" si="8"/>
        <v/>
      </c>
      <c r="S97" s="24" t="str">
        <f t="shared" si="8"/>
        <v/>
      </c>
      <c r="T97" s="400"/>
    </row>
    <row r="98" spans="7:20" ht="20.149999999999999" customHeight="1" x14ac:dyDescent="0.35">
      <c r="G98" s="396"/>
      <c r="H98" s="23" t="str">
        <f t="shared" si="4"/>
        <v/>
      </c>
      <c r="I98" s="24" t="str">
        <f t="shared" si="5"/>
        <v/>
      </c>
      <c r="J98" s="24" t="str">
        <f t="shared" si="4"/>
        <v/>
      </c>
      <c r="K98" s="37" t="str">
        <f t="shared" si="6"/>
        <v/>
      </c>
      <c r="L98" s="23" t="str">
        <f t="shared" si="8"/>
        <v/>
      </c>
      <c r="M98" s="24" t="str">
        <f t="shared" si="8"/>
        <v/>
      </c>
      <c r="N98" s="24" t="str">
        <f t="shared" si="8"/>
        <v/>
      </c>
      <c r="O98" s="24" t="str">
        <f t="shared" si="8"/>
        <v/>
      </c>
      <c r="P98" s="24" t="str">
        <f t="shared" si="8"/>
        <v/>
      </c>
      <c r="Q98" s="24" t="str">
        <f t="shared" si="8"/>
        <v/>
      </c>
      <c r="R98" s="24" t="str">
        <f t="shared" si="8"/>
        <v/>
      </c>
      <c r="S98" s="24" t="str">
        <f t="shared" si="8"/>
        <v/>
      </c>
      <c r="T98" s="400"/>
    </row>
    <row r="99" spans="7:20" ht="20.149999999999999" customHeight="1" x14ac:dyDescent="0.35">
      <c r="G99" s="396"/>
      <c r="H99" s="23" t="str">
        <f t="shared" si="4"/>
        <v/>
      </c>
      <c r="I99" s="24" t="str">
        <f t="shared" si="5"/>
        <v/>
      </c>
      <c r="J99" s="24" t="str">
        <f t="shared" si="4"/>
        <v/>
      </c>
      <c r="K99" s="37" t="str">
        <f t="shared" si="6"/>
        <v/>
      </c>
      <c r="L99" s="23" t="str">
        <f t="shared" si="8"/>
        <v/>
      </c>
      <c r="M99" s="24" t="str">
        <f t="shared" si="8"/>
        <v/>
      </c>
      <c r="N99" s="24" t="str">
        <f t="shared" si="8"/>
        <v/>
      </c>
      <c r="O99" s="24" t="str">
        <f t="shared" si="8"/>
        <v/>
      </c>
      <c r="P99" s="24" t="str">
        <f t="shared" si="8"/>
        <v/>
      </c>
      <c r="Q99" s="24" t="str">
        <f t="shared" si="8"/>
        <v/>
      </c>
      <c r="R99" s="24" t="str">
        <f t="shared" si="8"/>
        <v/>
      </c>
      <c r="S99" s="24" t="str">
        <f t="shared" si="8"/>
        <v/>
      </c>
      <c r="T99" s="400"/>
    </row>
    <row r="100" spans="7:20" ht="20.149999999999999" customHeight="1" x14ac:dyDescent="0.35">
      <c r="G100" s="396"/>
      <c r="H100" s="23" t="str">
        <f t="shared" si="4"/>
        <v/>
      </c>
      <c r="I100" s="24" t="str">
        <f t="shared" si="5"/>
        <v/>
      </c>
      <c r="J100" s="24" t="str">
        <f t="shared" si="4"/>
        <v/>
      </c>
      <c r="K100" s="37" t="str">
        <f t="shared" si="6"/>
        <v/>
      </c>
      <c r="L100" s="23" t="str">
        <f t="shared" si="8"/>
        <v/>
      </c>
      <c r="M100" s="24" t="str">
        <f t="shared" si="8"/>
        <v/>
      </c>
      <c r="N100" s="24" t="str">
        <f t="shared" si="8"/>
        <v/>
      </c>
      <c r="O100" s="24" t="str">
        <f t="shared" si="8"/>
        <v/>
      </c>
      <c r="P100" s="24" t="str">
        <f t="shared" si="8"/>
        <v/>
      </c>
      <c r="Q100" s="24" t="str">
        <f t="shared" si="8"/>
        <v/>
      </c>
      <c r="R100" s="24" t="str">
        <f t="shared" si="8"/>
        <v/>
      </c>
      <c r="S100" s="24" t="str">
        <f t="shared" si="8"/>
        <v/>
      </c>
      <c r="T100" s="400"/>
    </row>
    <row r="101" spans="7:20" ht="20.149999999999999" customHeight="1" x14ac:dyDescent="0.35">
      <c r="G101" s="396"/>
      <c r="H101" s="23" t="str">
        <f t="shared" si="4"/>
        <v/>
      </c>
      <c r="I101" s="24" t="str">
        <f t="shared" si="5"/>
        <v/>
      </c>
      <c r="J101" s="24" t="str">
        <f t="shared" si="4"/>
        <v/>
      </c>
      <c r="K101" s="37" t="str">
        <f t="shared" si="6"/>
        <v/>
      </c>
      <c r="L101" s="23" t="str">
        <f t="shared" si="8"/>
        <v/>
      </c>
      <c r="M101" s="24" t="str">
        <f t="shared" si="8"/>
        <v/>
      </c>
      <c r="N101" s="24" t="str">
        <f t="shared" si="8"/>
        <v/>
      </c>
      <c r="O101" s="24" t="str">
        <f t="shared" si="8"/>
        <v/>
      </c>
      <c r="P101" s="24" t="str">
        <f t="shared" si="8"/>
        <v/>
      </c>
      <c r="Q101" s="24" t="str">
        <f t="shared" si="8"/>
        <v/>
      </c>
      <c r="R101" s="24" t="str">
        <f t="shared" si="8"/>
        <v/>
      </c>
      <c r="S101" s="24" t="str">
        <f t="shared" si="8"/>
        <v/>
      </c>
      <c r="T101" s="400"/>
    </row>
    <row r="102" spans="7:20" ht="20.149999999999999" customHeight="1" x14ac:dyDescent="0.35">
      <c r="G102" s="396"/>
      <c r="H102" s="23" t="str">
        <f t="shared" ref="H102:J115" si="9">IF(H64="","",H64)</f>
        <v/>
      </c>
      <c r="I102" s="24" t="str">
        <f t="shared" si="5"/>
        <v/>
      </c>
      <c r="J102" s="24" t="str">
        <f t="shared" si="9"/>
        <v/>
      </c>
      <c r="K102" s="37" t="str">
        <f t="shared" si="6"/>
        <v/>
      </c>
      <c r="L102" s="23" t="str">
        <f t="shared" si="8"/>
        <v/>
      </c>
      <c r="M102" s="24" t="str">
        <f t="shared" si="8"/>
        <v/>
      </c>
      <c r="N102" s="24" t="str">
        <f t="shared" si="8"/>
        <v/>
      </c>
      <c r="O102" s="24" t="str">
        <f t="shared" si="8"/>
        <v/>
      </c>
      <c r="P102" s="24" t="str">
        <f t="shared" si="8"/>
        <v/>
      </c>
      <c r="Q102" s="24" t="str">
        <f t="shared" si="8"/>
        <v/>
      </c>
      <c r="R102" s="24" t="str">
        <f t="shared" si="8"/>
        <v/>
      </c>
      <c r="S102" s="24" t="str">
        <f t="shared" si="8"/>
        <v/>
      </c>
      <c r="T102" s="400"/>
    </row>
    <row r="103" spans="7:20" ht="20.149999999999999" customHeight="1" x14ac:dyDescent="0.35">
      <c r="G103" s="396"/>
      <c r="H103" s="23" t="str">
        <f t="shared" si="9"/>
        <v/>
      </c>
      <c r="I103" s="24" t="str">
        <f t="shared" si="5"/>
        <v/>
      </c>
      <c r="J103" s="24" t="str">
        <f t="shared" si="9"/>
        <v/>
      </c>
      <c r="K103" s="37" t="str">
        <f t="shared" si="6"/>
        <v/>
      </c>
      <c r="L103" s="23" t="str">
        <f t="shared" ref="L103:S113" si="10">IF($J65="y","",L65)</f>
        <v/>
      </c>
      <c r="M103" s="24" t="str">
        <f t="shared" si="10"/>
        <v/>
      </c>
      <c r="N103" s="24" t="str">
        <f t="shared" si="10"/>
        <v/>
      </c>
      <c r="O103" s="24" t="str">
        <f t="shared" si="10"/>
        <v/>
      </c>
      <c r="P103" s="24" t="str">
        <f t="shared" si="10"/>
        <v/>
      </c>
      <c r="Q103" s="24" t="str">
        <f t="shared" si="10"/>
        <v/>
      </c>
      <c r="R103" s="24" t="str">
        <f t="shared" si="10"/>
        <v/>
      </c>
      <c r="S103" s="24" t="str">
        <f t="shared" si="10"/>
        <v/>
      </c>
      <c r="T103" s="400"/>
    </row>
    <row r="104" spans="7:20" ht="20.149999999999999" customHeight="1" x14ac:dyDescent="0.35">
      <c r="G104" s="396"/>
      <c r="H104" s="23" t="str">
        <f t="shared" si="9"/>
        <v/>
      </c>
      <c r="I104" s="24" t="str">
        <f t="shared" si="5"/>
        <v/>
      </c>
      <c r="J104" s="24" t="str">
        <f t="shared" si="9"/>
        <v/>
      </c>
      <c r="K104" s="37" t="str">
        <f t="shared" si="6"/>
        <v/>
      </c>
      <c r="L104" s="23" t="str">
        <f t="shared" si="10"/>
        <v/>
      </c>
      <c r="M104" s="24" t="str">
        <f t="shared" si="10"/>
        <v/>
      </c>
      <c r="N104" s="24" t="str">
        <f t="shared" si="10"/>
        <v/>
      </c>
      <c r="O104" s="24" t="str">
        <f t="shared" si="10"/>
        <v/>
      </c>
      <c r="P104" s="24" t="str">
        <f t="shared" si="10"/>
        <v/>
      </c>
      <c r="Q104" s="24" t="str">
        <f t="shared" si="10"/>
        <v/>
      </c>
      <c r="R104" s="24" t="str">
        <f t="shared" si="10"/>
        <v/>
      </c>
      <c r="S104" s="24" t="str">
        <f t="shared" si="10"/>
        <v/>
      </c>
      <c r="T104" s="400"/>
    </row>
    <row r="105" spans="7:20" ht="20.149999999999999" customHeight="1" x14ac:dyDescent="0.35">
      <c r="G105" s="396"/>
      <c r="H105" s="23" t="str">
        <f t="shared" si="9"/>
        <v/>
      </c>
      <c r="I105" s="24" t="str">
        <f t="shared" si="5"/>
        <v/>
      </c>
      <c r="J105" s="24" t="str">
        <f t="shared" si="9"/>
        <v/>
      </c>
      <c r="K105" s="37" t="str">
        <f t="shared" si="6"/>
        <v/>
      </c>
      <c r="L105" s="23" t="str">
        <f t="shared" si="10"/>
        <v/>
      </c>
      <c r="M105" s="24" t="str">
        <f t="shared" si="10"/>
        <v/>
      </c>
      <c r="N105" s="24" t="str">
        <f t="shared" si="10"/>
        <v/>
      </c>
      <c r="O105" s="24" t="str">
        <f t="shared" si="10"/>
        <v/>
      </c>
      <c r="P105" s="24" t="str">
        <f t="shared" si="10"/>
        <v/>
      </c>
      <c r="Q105" s="24" t="str">
        <f t="shared" si="10"/>
        <v/>
      </c>
      <c r="R105" s="24" t="str">
        <f t="shared" si="10"/>
        <v/>
      </c>
      <c r="S105" s="24" t="str">
        <f t="shared" si="10"/>
        <v/>
      </c>
      <c r="T105" s="400"/>
    </row>
    <row r="106" spans="7:20" ht="20.149999999999999" customHeight="1" x14ac:dyDescent="0.35">
      <c r="G106" s="396"/>
      <c r="H106" s="23" t="str">
        <f t="shared" si="9"/>
        <v/>
      </c>
      <c r="I106" s="24" t="str">
        <f t="shared" si="5"/>
        <v/>
      </c>
      <c r="J106" s="24" t="str">
        <f t="shared" si="9"/>
        <v/>
      </c>
      <c r="K106" s="37" t="str">
        <f t="shared" si="6"/>
        <v/>
      </c>
      <c r="L106" s="23" t="str">
        <f t="shared" si="10"/>
        <v/>
      </c>
      <c r="M106" s="24" t="str">
        <f t="shared" si="10"/>
        <v/>
      </c>
      <c r="N106" s="24" t="str">
        <f t="shared" si="10"/>
        <v/>
      </c>
      <c r="O106" s="24" t="str">
        <f t="shared" si="10"/>
        <v/>
      </c>
      <c r="P106" s="24" t="str">
        <f t="shared" si="10"/>
        <v/>
      </c>
      <c r="Q106" s="24" t="str">
        <f t="shared" si="10"/>
        <v/>
      </c>
      <c r="R106" s="24" t="str">
        <f t="shared" si="10"/>
        <v/>
      </c>
      <c r="S106" s="24" t="str">
        <f t="shared" si="10"/>
        <v/>
      </c>
      <c r="T106" s="400"/>
    </row>
    <row r="107" spans="7:20" ht="20.149999999999999" customHeight="1" x14ac:dyDescent="0.35">
      <c r="G107" s="396"/>
      <c r="H107" s="23" t="str">
        <f t="shared" si="9"/>
        <v/>
      </c>
      <c r="I107" s="24" t="str">
        <f t="shared" si="5"/>
        <v/>
      </c>
      <c r="J107" s="24" t="str">
        <f t="shared" si="9"/>
        <v/>
      </c>
      <c r="K107" s="37" t="str">
        <f t="shared" si="6"/>
        <v/>
      </c>
      <c r="L107" s="23" t="str">
        <f t="shared" si="10"/>
        <v/>
      </c>
      <c r="M107" s="24" t="str">
        <f t="shared" si="10"/>
        <v/>
      </c>
      <c r="N107" s="24" t="str">
        <f t="shared" si="10"/>
        <v/>
      </c>
      <c r="O107" s="24" t="str">
        <f t="shared" si="10"/>
        <v/>
      </c>
      <c r="P107" s="24" t="str">
        <f t="shared" si="10"/>
        <v/>
      </c>
      <c r="Q107" s="24" t="str">
        <f t="shared" si="10"/>
        <v/>
      </c>
      <c r="R107" s="24" t="str">
        <f t="shared" si="10"/>
        <v/>
      </c>
      <c r="S107" s="24" t="str">
        <f t="shared" si="10"/>
        <v/>
      </c>
      <c r="T107" s="400"/>
    </row>
    <row r="108" spans="7:20" ht="20.149999999999999" customHeight="1" x14ac:dyDescent="0.35">
      <c r="G108" s="396"/>
      <c r="H108" s="23" t="str">
        <f t="shared" si="9"/>
        <v/>
      </c>
      <c r="I108" s="24" t="str">
        <f t="shared" si="5"/>
        <v/>
      </c>
      <c r="J108" s="24" t="str">
        <f t="shared" si="9"/>
        <v/>
      </c>
      <c r="K108" s="37" t="str">
        <f t="shared" si="6"/>
        <v/>
      </c>
      <c r="L108" s="23" t="str">
        <f t="shared" si="10"/>
        <v/>
      </c>
      <c r="M108" s="24" t="str">
        <f t="shared" si="10"/>
        <v/>
      </c>
      <c r="N108" s="24" t="str">
        <f t="shared" si="10"/>
        <v/>
      </c>
      <c r="O108" s="24" t="str">
        <f t="shared" si="10"/>
        <v/>
      </c>
      <c r="P108" s="24" t="str">
        <f t="shared" si="10"/>
        <v/>
      </c>
      <c r="Q108" s="24" t="str">
        <f t="shared" si="10"/>
        <v/>
      </c>
      <c r="R108" s="24" t="str">
        <f t="shared" si="10"/>
        <v/>
      </c>
      <c r="S108" s="24" t="str">
        <f t="shared" si="10"/>
        <v/>
      </c>
      <c r="T108" s="400"/>
    </row>
    <row r="109" spans="7:20" ht="20.149999999999999" customHeight="1" x14ac:dyDescent="0.35">
      <c r="G109" s="396"/>
      <c r="H109" s="23" t="str">
        <f t="shared" si="9"/>
        <v/>
      </c>
      <c r="I109" s="24" t="str">
        <f t="shared" si="5"/>
        <v/>
      </c>
      <c r="J109" s="24" t="str">
        <f t="shared" si="9"/>
        <v/>
      </c>
      <c r="K109" s="37" t="str">
        <f t="shared" si="6"/>
        <v/>
      </c>
      <c r="L109" s="23" t="str">
        <f t="shared" si="10"/>
        <v/>
      </c>
      <c r="M109" s="24" t="str">
        <f t="shared" si="10"/>
        <v/>
      </c>
      <c r="N109" s="24" t="str">
        <f t="shared" si="10"/>
        <v/>
      </c>
      <c r="O109" s="24" t="str">
        <f t="shared" si="10"/>
        <v/>
      </c>
      <c r="P109" s="24" t="str">
        <f t="shared" si="10"/>
        <v/>
      </c>
      <c r="Q109" s="24" t="str">
        <f t="shared" si="10"/>
        <v/>
      </c>
      <c r="R109" s="24" t="str">
        <f t="shared" si="10"/>
        <v/>
      </c>
      <c r="S109" s="24" t="str">
        <f t="shared" si="10"/>
        <v/>
      </c>
      <c r="T109" s="400"/>
    </row>
    <row r="110" spans="7:20" ht="20.149999999999999" customHeight="1" x14ac:dyDescent="0.35">
      <c r="G110" s="396"/>
      <c r="H110" s="23" t="str">
        <f t="shared" si="9"/>
        <v/>
      </c>
      <c r="I110" s="24" t="str">
        <f t="shared" si="5"/>
        <v/>
      </c>
      <c r="J110" s="24" t="str">
        <f t="shared" si="9"/>
        <v/>
      </c>
      <c r="K110" s="37" t="str">
        <f t="shared" si="6"/>
        <v/>
      </c>
      <c r="L110" s="23" t="str">
        <f t="shared" si="10"/>
        <v/>
      </c>
      <c r="M110" s="24" t="str">
        <f t="shared" si="10"/>
        <v/>
      </c>
      <c r="N110" s="24" t="str">
        <f t="shared" si="10"/>
        <v/>
      </c>
      <c r="O110" s="24" t="str">
        <f t="shared" si="10"/>
        <v/>
      </c>
      <c r="P110" s="24" t="str">
        <f t="shared" si="10"/>
        <v/>
      </c>
      <c r="Q110" s="24" t="str">
        <f t="shared" si="10"/>
        <v/>
      </c>
      <c r="R110" s="24" t="str">
        <f t="shared" si="10"/>
        <v/>
      </c>
      <c r="S110" s="24" t="str">
        <f t="shared" si="10"/>
        <v/>
      </c>
      <c r="T110" s="400"/>
    </row>
    <row r="111" spans="7:20" ht="20.149999999999999" customHeight="1" x14ac:dyDescent="0.35">
      <c r="G111" s="396"/>
      <c r="H111" s="23" t="str">
        <f t="shared" si="9"/>
        <v/>
      </c>
      <c r="I111" s="24" t="str">
        <f t="shared" si="5"/>
        <v/>
      </c>
      <c r="J111" s="24" t="str">
        <f t="shared" si="9"/>
        <v/>
      </c>
      <c r="K111" s="37" t="str">
        <f t="shared" si="6"/>
        <v/>
      </c>
      <c r="L111" s="23" t="str">
        <f t="shared" si="10"/>
        <v/>
      </c>
      <c r="M111" s="24" t="str">
        <f t="shared" si="10"/>
        <v/>
      </c>
      <c r="N111" s="24" t="str">
        <f t="shared" si="10"/>
        <v/>
      </c>
      <c r="O111" s="24" t="str">
        <f t="shared" si="10"/>
        <v/>
      </c>
      <c r="P111" s="24" t="str">
        <f t="shared" si="10"/>
        <v/>
      </c>
      <c r="Q111" s="24" t="str">
        <f t="shared" si="10"/>
        <v/>
      </c>
      <c r="R111" s="24" t="str">
        <f t="shared" si="10"/>
        <v/>
      </c>
      <c r="S111" s="24" t="str">
        <f t="shared" si="10"/>
        <v/>
      </c>
      <c r="T111" s="400"/>
    </row>
    <row r="112" spans="7:20" ht="20.149999999999999" customHeight="1" x14ac:dyDescent="0.35">
      <c r="G112" s="396"/>
      <c r="H112" s="23" t="str">
        <f t="shared" si="9"/>
        <v/>
      </c>
      <c r="I112" s="24" t="str">
        <f t="shared" si="5"/>
        <v/>
      </c>
      <c r="J112" s="24" t="str">
        <f t="shared" si="9"/>
        <v/>
      </c>
      <c r="K112" s="37" t="str">
        <f t="shared" si="6"/>
        <v/>
      </c>
      <c r="L112" s="23" t="str">
        <f t="shared" si="10"/>
        <v/>
      </c>
      <c r="M112" s="24" t="str">
        <f t="shared" si="10"/>
        <v/>
      </c>
      <c r="N112" s="24" t="str">
        <f t="shared" si="10"/>
        <v/>
      </c>
      <c r="O112" s="24" t="str">
        <f t="shared" si="10"/>
        <v/>
      </c>
      <c r="P112" s="24" t="str">
        <f t="shared" si="10"/>
        <v/>
      </c>
      <c r="Q112" s="24" t="str">
        <f t="shared" si="10"/>
        <v/>
      </c>
      <c r="R112" s="24" t="str">
        <f t="shared" si="10"/>
        <v/>
      </c>
      <c r="S112" s="24" t="str">
        <f t="shared" si="10"/>
        <v/>
      </c>
      <c r="T112" s="400"/>
    </row>
    <row r="113" spans="7:20" ht="20.149999999999999" customHeight="1" x14ac:dyDescent="0.35">
      <c r="G113" s="396"/>
      <c r="H113" s="23" t="str">
        <f t="shared" si="9"/>
        <v/>
      </c>
      <c r="I113" s="24" t="str">
        <f t="shared" si="5"/>
        <v/>
      </c>
      <c r="J113" s="24" t="str">
        <f t="shared" si="9"/>
        <v/>
      </c>
      <c r="K113" s="37" t="str">
        <f t="shared" si="6"/>
        <v/>
      </c>
      <c r="L113" s="23" t="str">
        <f t="shared" si="10"/>
        <v/>
      </c>
      <c r="M113" s="24" t="str">
        <f t="shared" si="10"/>
        <v/>
      </c>
      <c r="N113" s="24" t="str">
        <f t="shared" si="10"/>
        <v/>
      </c>
      <c r="O113" s="24" t="str">
        <f t="shared" si="10"/>
        <v/>
      </c>
      <c r="P113" s="24" t="str">
        <f t="shared" si="10"/>
        <v/>
      </c>
      <c r="Q113" s="24" t="str">
        <f t="shared" si="10"/>
        <v/>
      </c>
      <c r="R113" s="24" t="str">
        <f t="shared" si="10"/>
        <v/>
      </c>
      <c r="S113" s="24" t="str">
        <f t="shared" si="10"/>
        <v/>
      </c>
      <c r="T113" s="400"/>
    </row>
    <row r="114" spans="7:20" ht="20.149999999999999" customHeight="1" x14ac:dyDescent="0.35">
      <c r="G114" s="396"/>
      <c r="H114" s="23" t="str">
        <f t="shared" si="9"/>
        <v/>
      </c>
      <c r="I114" s="24" t="str">
        <f t="shared" si="5"/>
        <v/>
      </c>
      <c r="J114" s="24" t="str">
        <f t="shared" si="9"/>
        <v/>
      </c>
      <c r="K114" s="37" t="str">
        <f t="shared" si="6"/>
        <v/>
      </c>
      <c r="L114" s="23" t="str">
        <f t="shared" ref="L114:S115" si="11">IF($J76="y","",L76)</f>
        <v/>
      </c>
      <c r="M114" s="24" t="str">
        <f t="shared" si="11"/>
        <v/>
      </c>
      <c r="N114" s="24" t="str">
        <f t="shared" si="11"/>
        <v/>
      </c>
      <c r="O114" s="24" t="str">
        <f t="shared" si="11"/>
        <v/>
      </c>
      <c r="P114" s="24" t="str">
        <f t="shared" si="11"/>
        <v/>
      </c>
      <c r="Q114" s="24" t="str">
        <f t="shared" si="11"/>
        <v/>
      </c>
      <c r="R114" s="24" t="str">
        <f t="shared" si="11"/>
        <v/>
      </c>
      <c r="S114" s="24" t="str">
        <f t="shared" si="11"/>
        <v/>
      </c>
      <c r="T114" s="400"/>
    </row>
    <row r="115" spans="7:20" ht="20.149999999999999" customHeight="1" thickBot="1" x14ac:dyDescent="0.4">
      <c r="G115" s="396"/>
      <c r="H115" s="28" t="str">
        <f t="shared" si="9"/>
        <v/>
      </c>
      <c r="I115" s="29" t="str">
        <f t="shared" si="5"/>
        <v/>
      </c>
      <c r="J115" s="29" t="str">
        <f t="shared" si="9"/>
        <v/>
      </c>
      <c r="K115" s="38" t="str">
        <f t="shared" si="6"/>
        <v/>
      </c>
      <c r="L115" s="28" t="str">
        <f t="shared" si="11"/>
        <v/>
      </c>
      <c r="M115" s="29" t="str">
        <f t="shared" si="11"/>
        <v/>
      </c>
      <c r="N115" s="29" t="str">
        <f t="shared" si="11"/>
        <v/>
      </c>
      <c r="O115" s="29" t="str">
        <f t="shared" si="11"/>
        <v/>
      </c>
      <c r="P115" s="29" t="str">
        <f t="shared" si="11"/>
        <v/>
      </c>
      <c r="Q115" s="29" t="str">
        <f t="shared" si="11"/>
        <v/>
      </c>
      <c r="R115" s="29" t="str">
        <f t="shared" si="11"/>
        <v/>
      </c>
      <c r="S115" s="29" t="str">
        <f t="shared" si="11"/>
        <v/>
      </c>
      <c r="T115" s="400"/>
    </row>
    <row r="116" spans="7:20" ht="20.149999999999999" customHeight="1" thickBot="1" x14ac:dyDescent="0.4">
      <c r="G116" s="396"/>
      <c r="H116" s="13"/>
      <c r="I116" s="14"/>
      <c r="J116" s="12" t="s">
        <v>142</v>
      </c>
      <c r="K116" s="50"/>
      <c r="L116" s="219" t="str">
        <f>IF(COUNT(L86:L115)&lt;1,"", AVERAGE(L86:L115))</f>
        <v/>
      </c>
      <c r="M116" s="220" t="str">
        <f t="shared" ref="M116:S116" si="12">IF(COUNT(M86:M115)&lt;1,"", AVERAGE(M86:M115))</f>
        <v/>
      </c>
      <c r="N116" s="220" t="str">
        <f t="shared" si="12"/>
        <v/>
      </c>
      <c r="O116" s="220" t="str">
        <f t="shared" si="12"/>
        <v/>
      </c>
      <c r="P116" s="244" t="str">
        <f t="shared" si="12"/>
        <v/>
      </c>
      <c r="Q116" s="220" t="str">
        <f t="shared" si="12"/>
        <v/>
      </c>
      <c r="R116" s="220" t="str">
        <f t="shared" si="12"/>
        <v/>
      </c>
      <c r="S116" s="220" t="str">
        <f t="shared" si="12"/>
        <v/>
      </c>
      <c r="T116" s="400"/>
    </row>
    <row r="117" spans="7:20" ht="20.149999999999999" customHeight="1" thickBot="1" x14ac:dyDescent="0.4">
      <c r="G117" s="397"/>
      <c r="H117" s="413"/>
      <c r="I117" s="413"/>
      <c r="J117" s="413"/>
      <c r="K117" s="413"/>
      <c r="L117" s="414"/>
      <c r="M117" s="414"/>
      <c r="N117" s="414"/>
      <c r="O117" s="414"/>
      <c r="P117" s="414"/>
      <c r="Q117" s="414"/>
      <c r="R117" s="414"/>
      <c r="S117" s="414"/>
      <c r="T117" s="399"/>
    </row>
    <row r="118" spans="7:20" ht="20.149999999999999" customHeight="1" x14ac:dyDescent="0.35">
      <c r="K118" s="3"/>
      <c r="T118" s="3"/>
    </row>
    <row r="119" spans="7:20" ht="20.149999999999999" customHeight="1" x14ac:dyDescent="0.35">
      <c r="K119" s="3"/>
      <c r="T119" s="3"/>
    </row>
    <row r="120" spans="7:20" ht="20.149999999999999" customHeight="1" thickBot="1" x14ac:dyDescent="0.4">
      <c r="H120" s="19" t="s">
        <v>175</v>
      </c>
      <c r="K120" s="3"/>
      <c r="T120" s="3"/>
    </row>
    <row r="121" spans="7:20" ht="20.149999999999999" customHeight="1" thickBot="1" x14ac:dyDescent="0.4">
      <c r="G121" s="395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4"/>
    </row>
    <row r="122" spans="7:20" ht="20.149999999999999" customHeight="1" x14ac:dyDescent="0.35">
      <c r="G122" s="396"/>
      <c r="H122" s="467" t="s">
        <v>23</v>
      </c>
      <c r="I122" s="470" t="s">
        <v>9</v>
      </c>
      <c r="J122" s="470" t="s">
        <v>78</v>
      </c>
      <c r="K122" s="527" t="s">
        <v>2</v>
      </c>
      <c r="L122" s="539" t="s">
        <v>246</v>
      </c>
      <c r="M122" s="540"/>
      <c r="N122" s="540"/>
      <c r="O122" s="540"/>
      <c r="P122" s="540"/>
      <c r="Q122" s="540"/>
      <c r="R122" s="540"/>
      <c r="S122" s="553"/>
      <c r="T122" s="400"/>
    </row>
    <row r="123" spans="7:20" ht="47" thickBot="1" x14ac:dyDescent="0.4">
      <c r="G123" s="396"/>
      <c r="H123" s="469"/>
      <c r="I123" s="472"/>
      <c r="J123" s="472"/>
      <c r="K123" s="500"/>
      <c r="L123" s="9" t="s">
        <v>234</v>
      </c>
      <c r="M123" s="10" t="s">
        <v>235</v>
      </c>
      <c r="N123" s="10" t="s">
        <v>236</v>
      </c>
      <c r="O123" s="17" t="s">
        <v>237</v>
      </c>
      <c r="P123" s="17" t="s">
        <v>238</v>
      </c>
      <c r="Q123" s="17" t="s">
        <v>239</v>
      </c>
      <c r="R123" s="138" t="s">
        <v>240</v>
      </c>
      <c r="S123" s="11" t="s">
        <v>241</v>
      </c>
      <c r="T123" s="400"/>
    </row>
    <row r="124" spans="7:20" ht="20.149999999999999" customHeight="1" x14ac:dyDescent="0.35">
      <c r="G124" s="396"/>
      <c r="H124" s="20" t="str">
        <f t="shared" ref="H124:K124" si="13">IF(H86="","",H86)</f>
        <v/>
      </c>
      <c r="I124" s="21" t="str">
        <f t="shared" si="13"/>
        <v/>
      </c>
      <c r="J124" s="21" t="str">
        <f t="shared" si="13"/>
        <v/>
      </c>
      <c r="K124" s="36" t="str">
        <f t="shared" si="13"/>
        <v/>
      </c>
      <c r="L124" s="20" t="str">
        <f>IF(L86="","",IF(L86=0,0,(ROUND(L86,3-1-INT(LOG10(ABS(L86)))))))</f>
        <v/>
      </c>
      <c r="M124" s="21" t="str">
        <f t="shared" ref="M124:S124" si="14">IF(M86="","",IF(M86=0,0,(ROUND(M86,3-1-INT(LOG10(ABS(M86)))))))</f>
        <v/>
      </c>
      <c r="N124" s="21" t="str">
        <f t="shared" si="14"/>
        <v/>
      </c>
      <c r="O124" s="21" t="str">
        <f t="shared" si="14"/>
        <v/>
      </c>
      <c r="P124" s="21" t="str">
        <f t="shared" si="14"/>
        <v/>
      </c>
      <c r="Q124" s="21" t="str">
        <f t="shared" si="14"/>
        <v/>
      </c>
      <c r="R124" s="21" t="str">
        <f t="shared" si="14"/>
        <v/>
      </c>
      <c r="S124" s="21" t="str">
        <f t="shared" si="14"/>
        <v/>
      </c>
      <c r="T124" s="400"/>
    </row>
    <row r="125" spans="7:20" ht="20.149999999999999" customHeight="1" x14ac:dyDescent="0.35">
      <c r="G125" s="396"/>
      <c r="H125" s="23" t="str">
        <f t="shared" ref="H125:K125" si="15">IF(H87="","",H87)</f>
        <v/>
      </c>
      <c r="I125" s="24" t="str">
        <f t="shared" si="15"/>
        <v/>
      </c>
      <c r="J125" s="24" t="str">
        <f t="shared" si="15"/>
        <v/>
      </c>
      <c r="K125" s="37" t="str">
        <f t="shared" si="15"/>
        <v/>
      </c>
      <c r="L125" s="23" t="str">
        <f t="shared" ref="L125:S125" si="16">IF(L87="","",IF(L87=0,0,(ROUND(L87,3-1-INT(LOG10(ABS(L87)))))))</f>
        <v/>
      </c>
      <c r="M125" s="24" t="str">
        <f>IF(M87="","",IF(M87=0,0,(ROUND(M87,3-1-INT(LOG10(ABS(M87)))))))</f>
        <v/>
      </c>
      <c r="N125" s="24" t="str">
        <f t="shared" si="16"/>
        <v/>
      </c>
      <c r="O125" s="24" t="str">
        <f t="shared" si="16"/>
        <v/>
      </c>
      <c r="P125" s="24" t="str">
        <f t="shared" si="16"/>
        <v/>
      </c>
      <c r="Q125" s="24" t="str">
        <f t="shared" si="16"/>
        <v/>
      </c>
      <c r="R125" s="24" t="str">
        <f t="shared" si="16"/>
        <v/>
      </c>
      <c r="S125" s="24" t="str">
        <f t="shared" si="16"/>
        <v/>
      </c>
      <c r="T125" s="400"/>
    </row>
    <row r="126" spans="7:20" ht="20.149999999999999" customHeight="1" x14ac:dyDescent="0.35">
      <c r="G126" s="396"/>
      <c r="H126" s="23" t="str">
        <f t="shared" ref="H126:K126" si="17">IF(H88="","",H88)</f>
        <v/>
      </c>
      <c r="I126" s="24" t="str">
        <f t="shared" si="17"/>
        <v/>
      </c>
      <c r="J126" s="24" t="str">
        <f t="shared" si="17"/>
        <v/>
      </c>
      <c r="K126" s="37" t="str">
        <f t="shared" si="17"/>
        <v/>
      </c>
      <c r="L126" s="23" t="str">
        <f t="shared" ref="L126:S126" si="18">IF(L88="","",IF(L88=0,0,(ROUND(L88,3-1-INT(LOG10(ABS(L88)))))))</f>
        <v/>
      </c>
      <c r="M126" s="24" t="str">
        <f t="shared" si="18"/>
        <v/>
      </c>
      <c r="N126" s="24" t="str">
        <f t="shared" si="18"/>
        <v/>
      </c>
      <c r="O126" s="24" t="str">
        <f t="shared" si="18"/>
        <v/>
      </c>
      <c r="P126" s="24" t="str">
        <f t="shared" si="18"/>
        <v/>
      </c>
      <c r="Q126" s="24" t="str">
        <f t="shared" si="18"/>
        <v/>
      </c>
      <c r="R126" s="24" t="str">
        <f t="shared" si="18"/>
        <v/>
      </c>
      <c r="S126" s="24" t="str">
        <f t="shared" si="18"/>
        <v/>
      </c>
      <c r="T126" s="400"/>
    </row>
    <row r="127" spans="7:20" ht="20.149999999999999" customHeight="1" x14ac:dyDescent="0.35">
      <c r="G127" s="396"/>
      <c r="H127" s="23" t="str">
        <f t="shared" ref="H127:K127" si="19">IF(H89="","",H89)</f>
        <v/>
      </c>
      <c r="I127" s="24" t="str">
        <f t="shared" si="19"/>
        <v/>
      </c>
      <c r="J127" s="24" t="str">
        <f t="shared" si="19"/>
        <v/>
      </c>
      <c r="K127" s="37" t="str">
        <f t="shared" si="19"/>
        <v/>
      </c>
      <c r="L127" s="23" t="str">
        <f t="shared" ref="L127:S127" si="20">IF(L89="","",IF(L89=0,0,(ROUND(L89,3-1-INT(LOG10(ABS(L89)))))))</f>
        <v/>
      </c>
      <c r="M127" s="24" t="str">
        <f t="shared" si="20"/>
        <v/>
      </c>
      <c r="N127" s="24" t="str">
        <f t="shared" si="20"/>
        <v/>
      </c>
      <c r="O127" s="24" t="str">
        <f t="shared" si="20"/>
        <v/>
      </c>
      <c r="P127" s="24" t="str">
        <f t="shared" si="20"/>
        <v/>
      </c>
      <c r="Q127" s="24" t="str">
        <f t="shared" si="20"/>
        <v/>
      </c>
      <c r="R127" s="24" t="str">
        <f t="shared" si="20"/>
        <v/>
      </c>
      <c r="S127" s="24" t="str">
        <f t="shared" si="20"/>
        <v/>
      </c>
      <c r="T127" s="400"/>
    </row>
    <row r="128" spans="7:20" ht="20.149999999999999" customHeight="1" x14ac:dyDescent="0.35">
      <c r="G128" s="396"/>
      <c r="H128" s="23" t="str">
        <f t="shared" ref="H128:K128" si="21">IF(H90="","",H90)</f>
        <v/>
      </c>
      <c r="I128" s="24" t="str">
        <f t="shared" si="21"/>
        <v/>
      </c>
      <c r="J128" s="24" t="str">
        <f t="shared" si="21"/>
        <v/>
      </c>
      <c r="K128" s="37" t="str">
        <f t="shared" si="21"/>
        <v/>
      </c>
      <c r="L128" s="23" t="str">
        <f t="shared" ref="L128:S128" si="22">IF(L90="","",IF(L90=0,0,(ROUND(L90,3-1-INT(LOG10(ABS(L90)))))))</f>
        <v/>
      </c>
      <c r="M128" s="24" t="str">
        <f t="shared" si="22"/>
        <v/>
      </c>
      <c r="N128" s="24" t="str">
        <f t="shared" si="22"/>
        <v/>
      </c>
      <c r="O128" s="24" t="str">
        <f t="shared" si="22"/>
        <v/>
      </c>
      <c r="P128" s="24" t="str">
        <f t="shared" si="22"/>
        <v/>
      </c>
      <c r="Q128" s="24" t="str">
        <f t="shared" si="22"/>
        <v/>
      </c>
      <c r="R128" s="24" t="str">
        <f t="shared" si="22"/>
        <v/>
      </c>
      <c r="S128" s="24" t="str">
        <f t="shared" si="22"/>
        <v/>
      </c>
      <c r="T128" s="400"/>
    </row>
    <row r="129" spans="7:20" ht="20.149999999999999" customHeight="1" x14ac:dyDescent="0.35">
      <c r="G129" s="396"/>
      <c r="H129" s="23" t="str">
        <f t="shared" ref="H129:K129" si="23">IF(H91="","",H91)</f>
        <v/>
      </c>
      <c r="I129" s="24" t="str">
        <f t="shared" si="23"/>
        <v/>
      </c>
      <c r="J129" s="24" t="str">
        <f t="shared" si="23"/>
        <v/>
      </c>
      <c r="K129" s="37" t="str">
        <f t="shared" si="23"/>
        <v/>
      </c>
      <c r="L129" s="23" t="str">
        <f t="shared" ref="L129:S129" si="24">IF(L91="","",IF(L91=0,0,(ROUND(L91,3-1-INT(LOG10(ABS(L91)))))))</f>
        <v/>
      </c>
      <c r="M129" s="24" t="str">
        <f t="shared" si="24"/>
        <v/>
      </c>
      <c r="N129" s="24" t="str">
        <f t="shared" si="24"/>
        <v/>
      </c>
      <c r="O129" s="24" t="str">
        <f t="shared" si="24"/>
        <v/>
      </c>
      <c r="P129" s="24" t="str">
        <f t="shared" si="24"/>
        <v/>
      </c>
      <c r="Q129" s="24" t="str">
        <f t="shared" si="24"/>
        <v/>
      </c>
      <c r="R129" s="24" t="str">
        <f t="shared" si="24"/>
        <v/>
      </c>
      <c r="S129" s="24" t="str">
        <f t="shared" si="24"/>
        <v/>
      </c>
      <c r="T129" s="400"/>
    </row>
    <row r="130" spans="7:20" ht="20.149999999999999" customHeight="1" x14ac:dyDescent="0.35">
      <c r="G130" s="396"/>
      <c r="H130" s="23" t="str">
        <f t="shared" ref="H130:K130" si="25">IF(H92="","",H92)</f>
        <v/>
      </c>
      <c r="I130" s="24" t="str">
        <f t="shared" si="25"/>
        <v/>
      </c>
      <c r="J130" s="24" t="str">
        <f t="shared" si="25"/>
        <v/>
      </c>
      <c r="K130" s="37" t="str">
        <f t="shared" si="25"/>
        <v/>
      </c>
      <c r="L130" s="23" t="str">
        <f t="shared" ref="L130:S130" si="26">IF(L92="","",IF(L92=0,0,(ROUND(L92,3-1-INT(LOG10(ABS(L92)))))))</f>
        <v/>
      </c>
      <c r="M130" s="24" t="str">
        <f t="shared" si="26"/>
        <v/>
      </c>
      <c r="N130" s="24" t="str">
        <f t="shared" si="26"/>
        <v/>
      </c>
      <c r="O130" s="24" t="str">
        <f t="shared" si="26"/>
        <v/>
      </c>
      <c r="P130" s="24" t="str">
        <f t="shared" si="26"/>
        <v/>
      </c>
      <c r="Q130" s="24" t="str">
        <f t="shared" si="26"/>
        <v/>
      </c>
      <c r="R130" s="24" t="str">
        <f t="shared" si="26"/>
        <v/>
      </c>
      <c r="S130" s="24" t="str">
        <f t="shared" si="26"/>
        <v/>
      </c>
      <c r="T130" s="400"/>
    </row>
    <row r="131" spans="7:20" ht="20.149999999999999" customHeight="1" x14ac:dyDescent="0.35">
      <c r="G131" s="396"/>
      <c r="H131" s="23" t="str">
        <f t="shared" ref="H131:K131" si="27">IF(H93="","",H93)</f>
        <v/>
      </c>
      <c r="I131" s="24" t="str">
        <f t="shared" si="27"/>
        <v/>
      </c>
      <c r="J131" s="24" t="str">
        <f t="shared" si="27"/>
        <v/>
      </c>
      <c r="K131" s="37" t="str">
        <f t="shared" si="27"/>
        <v/>
      </c>
      <c r="L131" s="23" t="str">
        <f t="shared" ref="L131:S131" si="28">IF(L93="","",IF(L93=0,0,(ROUND(L93,3-1-INT(LOG10(ABS(L93)))))))</f>
        <v/>
      </c>
      <c r="M131" s="24" t="str">
        <f t="shared" si="28"/>
        <v/>
      </c>
      <c r="N131" s="24" t="str">
        <f t="shared" si="28"/>
        <v/>
      </c>
      <c r="O131" s="24" t="str">
        <f t="shared" si="28"/>
        <v/>
      </c>
      <c r="P131" s="24" t="str">
        <f t="shared" si="28"/>
        <v/>
      </c>
      <c r="Q131" s="24" t="str">
        <f t="shared" si="28"/>
        <v/>
      </c>
      <c r="R131" s="24" t="str">
        <f t="shared" si="28"/>
        <v/>
      </c>
      <c r="S131" s="24" t="str">
        <f t="shared" si="28"/>
        <v/>
      </c>
      <c r="T131" s="400"/>
    </row>
    <row r="132" spans="7:20" ht="20.149999999999999" customHeight="1" x14ac:dyDescent="0.35">
      <c r="G132" s="396"/>
      <c r="H132" s="23" t="str">
        <f t="shared" ref="H132:K132" si="29">IF(H94="","",H94)</f>
        <v/>
      </c>
      <c r="I132" s="24" t="str">
        <f t="shared" si="29"/>
        <v/>
      </c>
      <c r="J132" s="24" t="str">
        <f t="shared" si="29"/>
        <v/>
      </c>
      <c r="K132" s="37" t="str">
        <f t="shared" si="29"/>
        <v/>
      </c>
      <c r="L132" s="23" t="str">
        <f t="shared" ref="L132:S132" si="30">IF(L94="","",IF(L94=0,0,(ROUND(L94,3-1-INT(LOG10(ABS(L94)))))))</f>
        <v/>
      </c>
      <c r="M132" s="24" t="str">
        <f t="shared" si="30"/>
        <v/>
      </c>
      <c r="N132" s="24" t="str">
        <f t="shared" si="30"/>
        <v/>
      </c>
      <c r="O132" s="24" t="str">
        <f t="shared" si="30"/>
        <v/>
      </c>
      <c r="P132" s="24" t="str">
        <f t="shared" si="30"/>
        <v/>
      </c>
      <c r="Q132" s="24" t="str">
        <f t="shared" si="30"/>
        <v/>
      </c>
      <c r="R132" s="24" t="str">
        <f t="shared" si="30"/>
        <v/>
      </c>
      <c r="S132" s="24" t="str">
        <f t="shared" si="30"/>
        <v/>
      </c>
      <c r="T132" s="400"/>
    </row>
    <row r="133" spans="7:20" ht="20.149999999999999" customHeight="1" x14ac:dyDescent="0.35">
      <c r="G133" s="396"/>
      <c r="H133" s="23" t="str">
        <f t="shared" ref="H133:K133" si="31">IF(H95="","",H95)</f>
        <v/>
      </c>
      <c r="I133" s="24" t="str">
        <f t="shared" si="31"/>
        <v/>
      </c>
      <c r="J133" s="24" t="str">
        <f t="shared" si="31"/>
        <v/>
      </c>
      <c r="K133" s="37" t="str">
        <f t="shared" si="31"/>
        <v/>
      </c>
      <c r="L133" s="23" t="str">
        <f t="shared" ref="L133:S133" si="32">IF(L95="","",IF(L95=0,0,(ROUND(L95,3-1-INT(LOG10(ABS(L95)))))))</f>
        <v/>
      </c>
      <c r="M133" s="24" t="str">
        <f t="shared" si="32"/>
        <v/>
      </c>
      <c r="N133" s="24" t="str">
        <f t="shared" si="32"/>
        <v/>
      </c>
      <c r="O133" s="24" t="str">
        <f t="shared" si="32"/>
        <v/>
      </c>
      <c r="P133" s="24" t="str">
        <f t="shared" si="32"/>
        <v/>
      </c>
      <c r="Q133" s="24" t="str">
        <f t="shared" si="32"/>
        <v/>
      </c>
      <c r="R133" s="24" t="str">
        <f t="shared" si="32"/>
        <v/>
      </c>
      <c r="S133" s="24" t="str">
        <f t="shared" si="32"/>
        <v/>
      </c>
      <c r="T133" s="400"/>
    </row>
    <row r="134" spans="7:20" ht="20.149999999999999" customHeight="1" x14ac:dyDescent="0.35">
      <c r="G134" s="396"/>
      <c r="H134" s="23" t="str">
        <f t="shared" ref="H134:K134" si="33">IF(H96="","",H96)</f>
        <v/>
      </c>
      <c r="I134" s="24" t="str">
        <f t="shared" si="33"/>
        <v/>
      </c>
      <c r="J134" s="24" t="str">
        <f t="shared" si="33"/>
        <v/>
      </c>
      <c r="K134" s="37" t="str">
        <f t="shared" si="33"/>
        <v/>
      </c>
      <c r="L134" s="23" t="str">
        <f t="shared" ref="L134:S134" si="34">IF(L96="","",IF(L96=0,0,(ROUND(L96,3-1-INT(LOG10(ABS(L96)))))))</f>
        <v/>
      </c>
      <c r="M134" s="24" t="str">
        <f t="shared" si="34"/>
        <v/>
      </c>
      <c r="N134" s="24" t="str">
        <f t="shared" si="34"/>
        <v/>
      </c>
      <c r="O134" s="24" t="str">
        <f t="shared" si="34"/>
        <v/>
      </c>
      <c r="P134" s="24" t="str">
        <f t="shared" si="34"/>
        <v/>
      </c>
      <c r="Q134" s="24" t="str">
        <f t="shared" si="34"/>
        <v/>
      </c>
      <c r="R134" s="24" t="str">
        <f t="shared" si="34"/>
        <v/>
      </c>
      <c r="S134" s="24" t="str">
        <f t="shared" si="34"/>
        <v/>
      </c>
      <c r="T134" s="400"/>
    </row>
    <row r="135" spans="7:20" ht="20.149999999999999" customHeight="1" x14ac:dyDescent="0.35">
      <c r="G135" s="396"/>
      <c r="H135" s="23" t="str">
        <f t="shared" ref="H135:K135" si="35">IF(H97="","",H97)</f>
        <v/>
      </c>
      <c r="I135" s="24" t="str">
        <f t="shared" si="35"/>
        <v/>
      </c>
      <c r="J135" s="24" t="str">
        <f t="shared" si="35"/>
        <v/>
      </c>
      <c r="K135" s="37" t="str">
        <f t="shared" si="35"/>
        <v/>
      </c>
      <c r="L135" s="23" t="str">
        <f t="shared" ref="L135:S135" si="36">IF(L97="","",IF(L97=0,0,(ROUND(L97,3-1-INT(LOG10(ABS(L97)))))))</f>
        <v/>
      </c>
      <c r="M135" s="24" t="str">
        <f t="shared" si="36"/>
        <v/>
      </c>
      <c r="N135" s="24" t="str">
        <f t="shared" si="36"/>
        <v/>
      </c>
      <c r="O135" s="24" t="str">
        <f t="shared" si="36"/>
        <v/>
      </c>
      <c r="P135" s="24" t="str">
        <f t="shared" si="36"/>
        <v/>
      </c>
      <c r="Q135" s="24" t="str">
        <f t="shared" si="36"/>
        <v/>
      </c>
      <c r="R135" s="24" t="str">
        <f t="shared" si="36"/>
        <v/>
      </c>
      <c r="S135" s="24" t="str">
        <f t="shared" si="36"/>
        <v/>
      </c>
      <c r="T135" s="400"/>
    </row>
    <row r="136" spans="7:20" ht="20.149999999999999" customHeight="1" x14ac:dyDescent="0.35">
      <c r="G136" s="396"/>
      <c r="H136" s="23" t="str">
        <f t="shared" ref="H136:K136" si="37">IF(H98="","",H98)</f>
        <v/>
      </c>
      <c r="I136" s="24" t="str">
        <f t="shared" si="37"/>
        <v/>
      </c>
      <c r="J136" s="24" t="str">
        <f t="shared" si="37"/>
        <v/>
      </c>
      <c r="K136" s="37" t="str">
        <f t="shared" si="37"/>
        <v/>
      </c>
      <c r="L136" s="23" t="str">
        <f t="shared" ref="L136:S136" si="38">IF(L98="","",IF(L98=0,0,(ROUND(L98,3-1-INT(LOG10(ABS(L98)))))))</f>
        <v/>
      </c>
      <c r="M136" s="24" t="str">
        <f t="shared" si="38"/>
        <v/>
      </c>
      <c r="N136" s="24" t="str">
        <f t="shared" si="38"/>
        <v/>
      </c>
      <c r="O136" s="24" t="str">
        <f t="shared" si="38"/>
        <v/>
      </c>
      <c r="P136" s="24" t="str">
        <f t="shared" si="38"/>
        <v/>
      </c>
      <c r="Q136" s="24" t="str">
        <f t="shared" si="38"/>
        <v/>
      </c>
      <c r="R136" s="24" t="str">
        <f t="shared" si="38"/>
        <v/>
      </c>
      <c r="S136" s="24" t="str">
        <f t="shared" si="38"/>
        <v/>
      </c>
      <c r="T136" s="400"/>
    </row>
    <row r="137" spans="7:20" x14ac:dyDescent="0.35">
      <c r="G137" s="396"/>
      <c r="H137" s="23" t="str">
        <f t="shared" ref="H137:K137" si="39">IF(H99="","",H99)</f>
        <v/>
      </c>
      <c r="I137" s="24" t="str">
        <f t="shared" si="39"/>
        <v/>
      </c>
      <c r="J137" s="24" t="str">
        <f t="shared" si="39"/>
        <v/>
      </c>
      <c r="K137" s="37" t="str">
        <f t="shared" si="39"/>
        <v/>
      </c>
      <c r="L137" s="23" t="str">
        <f t="shared" ref="L137:S137" si="40">IF(L99="","",IF(L99=0,0,(ROUND(L99,3-1-INT(LOG10(ABS(L99)))))))</f>
        <v/>
      </c>
      <c r="M137" s="24" t="str">
        <f t="shared" si="40"/>
        <v/>
      </c>
      <c r="N137" s="24" t="str">
        <f t="shared" si="40"/>
        <v/>
      </c>
      <c r="O137" s="24" t="str">
        <f t="shared" si="40"/>
        <v/>
      </c>
      <c r="P137" s="24" t="str">
        <f t="shared" si="40"/>
        <v/>
      </c>
      <c r="Q137" s="24" t="str">
        <f t="shared" si="40"/>
        <v/>
      </c>
      <c r="R137" s="24" t="str">
        <f t="shared" si="40"/>
        <v/>
      </c>
      <c r="S137" s="24" t="str">
        <f t="shared" si="40"/>
        <v/>
      </c>
      <c r="T137" s="400"/>
    </row>
    <row r="138" spans="7:20" ht="20.149999999999999" customHeight="1" x14ac:dyDescent="0.35">
      <c r="G138" s="396"/>
      <c r="H138" s="23" t="str">
        <f t="shared" ref="H138:K138" si="41">IF(H100="","",H100)</f>
        <v/>
      </c>
      <c r="I138" s="24" t="str">
        <f t="shared" si="41"/>
        <v/>
      </c>
      <c r="J138" s="24" t="str">
        <f t="shared" si="41"/>
        <v/>
      </c>
      <c r="K138" s="37" t="str">
        <f t="shared" si="41"/>
        <v/>
      </c>
      <c r="L138" s="23" t="str">
        <f t="shared" ref="L138:S138" si="42">IF(L100="","",IF(L100=0,0,(ROUND(L100,3-1-INT(LOG10(ABS(L100)))))))</f>
        <v/>
      </c>
      <c r="M138" s="24" t="str">
        <f t="shared" si="42"/>
        <v/>
      </c>
      <c r="N138" s="24" t="str">
        <f t="shared" si="42"/>
        <v/>
      </c>
      <c r="O138" s="24" t="str">
        <f t="shared" si="42"/>
        <v/>
      </c>
      <c r="P138" s="24" t="str">
        <f t="shared" si="42"/>
        <v/>
      </c>
      <c r="Q138" s="24" t="str">
        <f t="shared" si="42"/>
        <v/>
      </c>
      <c r="R138" s="24" t="str">
        <f t="shared" si="42"/>
        <v/>
      </c>
      <c r="S138" s="24" t="str">
        <f t="shared" si="42"/>
        <v/>
      </c>
      <c r="T138" s="400"/>
    </row>
    <row r="139" spans="7:20" ht="20.149999999999999" customHeight="1" x14ac:dyDescent="0.35">
      <c r="G139" s="396"/>
      <c r="H139" s="23" t="str">
        <f t="shared" ref="H139:K139" si="43">IF(H101="","",H101)</f>
        <v/>
      </c>
      <c r="I139" s="24" t="str">
        <f t="shared" si="43"/>
        <v/>
      </c>
      <c r="J139" s="24" t="str">
        <f t="shared" si="43"/>
        <v/>
      </c>
      <c r="K139" s="37" t="str">
        <f t="shared" si="43"/>
        <v/>
      </c>
      <c r="L139" s="23" t="str">
        <f t="shared" ref="L139:S139" si="44">IF(L101="","",IF(L101=0,0,(ROUND(L101,3-1-INT(LOG10(ABS(L101)))))))</f>
        <v/>
      </c>
      <c r="M139" s="24" t="str">
        <f t="shared" si="44"/>
        <v/>
      </c>
      <c r="N139" s="24" t="str">
        <f t="shared" si="44"/>
        <v/>
      </c>
      <c r="O139" s="24" t="str">
        <f t="shared" si="44"/>
        <v/>
      </c>
      <c r="P139" s="24" t="str">
        <f t="shared" si="44"/>
        <v/>
      </c>
      <c r="Q139" s="24" t="str">
        <f t="shared" si="44"/>
        <v/>
      </c>
      <c r="R139" s="24" t="str">
        <f t="shared" si="44"/>
        <v/>
      </c>
      <c r="S139" s="24" t="str">
        <f t="shared" si="44"/>
        <v/>
      </c>
      <c r="T139" s="400"/>
    </row>
    <row r="140" spans="7:20" ht="20.149999999999999" customHeight="1" x14ac:dyDescent="0.35">
      <c r="G140" s="396"/>
      <c r="H140" s="23" t="str">
        <f t="shared" ref="H140:K140" si="45">IF(H102="","",H102)</f>
        <v/>
      </c>
      <c r="I140" s="24" t="str">
        <f t="shared" si="45"/>
        <v/>
      </c>
      <c r="J140" s="24" t="str">
        <f t="shared" si="45"/>
        <v/>
      </c>
      <c r="K140" s="37" t="str">
        <f t="shared" si="45"/>
        <v/>
      </c>
      <c r="L140" s="23" t="str">
        <f t="shared" ref="L140:S140" si="46">IF(L102="","",IF(L102=0,0,(ROUND(L102,3-1-INT(LOG10(ABS(L102)))))))</f>
        <v/>
      </c>
      <c r="M140" s="24" t="str">
        <f t="shared" si="46"/>
        <v/>
      </c>
      <c r="N140" s="24" t="str">
        <f t="shared" si="46"/>
        <v/>
      </c>
      <c r="O140" s="24" t="str">
        <f t="shared" si="46"/>
        <v/>
      </c>
      <c r="P140" s="24" t="str">
        <f t="shared" si="46"/>
        <v/>
      </c>
      <c r="Q140" s="24" t="str">
        <f t="shared" si="46"/>
        <v/>
      </c>
      <c r="R140" s="24" t="str">
        <f t="shared" si="46"/>
        <v/>
      </c>
      <c r="S140" s="24" t="str">
        <f t="shared" si="46"/>
        <v/>
      </c>
      <c r="T140" s="400"/>
    </row>
    <row r="141" spans="7:20" ht="20.149999999999999" customHeight="1" x14ac:dyDescent="0.35">
      <c r="G141" s="396"/>
      <c r="H141" s="23" t="str">
        <f t="shared" ref="H141:K141" si="47">IF(H103="","",H103)</f>
        <v/>
      </c>
      <c r="I141" s="24" t="str">
        <f t="shared" si="47"/>
        <v/>
      </c>
      <c r="J141" s="24" t="str">
        <f t="shared" si="47"/>
        <v/>
      </c>
      <c r="K141" s="37" t="str">
        <f t="shared" si="47"/>
        <v/>
      </c>
      <c r="L141" s="23" t="str">
        <f t="shared" ref="L141:S141" si="48">IF(L103="","",IF(L103=0,0,(ROUND(L103,3-1-INT(LOG10(ABS(L103)))))))</f>
        <v/>
      </c>
      <c r="M141" s="24" t="str">
        <f t="shared" si="48"/>
        <v/>
      </c>
      <c r="N141" s="24" t="str">
        <f t="shared" si="48"/>
        <v/>
      </c>
      <c r="O141" s="24" t="str">
        <f t="shared" si="48"/>
        <v/>
      </c>
      <c r="P141" s="24" t="str">
        <f t="shared" si="48"/>
        <v/>
      </c>
      <c r="Q141" s="24" t="str">
        <f t="shared" si="48"/>
        <v/>
      </c>
      <c r="R141" s="24" t="str">
        <f t="shared" si="48"/>
        <v/>
      </c>
      <c r="S141" s="24" t="str">
        <f t="shared" si="48"/>
        <v/>
      </c>
      <c r="T141" s="400"/>
    </row>
    <row r="142" spans="7:20" ht="20.149999999999999" customHeight="1" x14ac:dyDescent="0.35">
      <c r="G142" s="396"/>
      <c r="H142" s="23" t="str">
        <f t="shared" ref="H142:K142" si="49">IF(H104="","",H104)</f>
        <v/>
      </c>
      <c r="I142" s="24" t="str">
        <f t="shared" si="49"/>
        <v/>
      </c>
      <c r="J142" s="24" t="str">
        <f t="shared" si="49"/>
        <v/>
      </c>
      <c r="K142" s="37" t="str">
        <f t="shared" si="49"/>
        <v/>
      </c>
      <c r="L142" s="23" t="str">
        <f t="shared" ref="L142:S142" si="50">IF(L104="","",IF(L104=0,0,(ROUND(L104,3-1-INT(LOG10(ABS(L104)))))))</f>
        <v/>
      </c>
      <c r="M142" s="24" t="str">
        <f t="shared" si="50"/>
        <v/>
      </c>
      <c r="N142" s="24" t="str">
        <f t="shared" si="50"/>
        <v/>
      </c>
      <c r="O142" s="24" t="str">
        <f t="shared" si="50"/>
        <v/>
      </c>
      <c r="P142" s="24" t="str">
        <f t="shared" si="50"/>
        <v/>
      </c>
      <c r="Q142" s="24" t="str">
        <f t="shared" si="50"/>
        <v/>
      </c>
      <c r="R142" s="24" t="str">
        <f t="shared" si="50"/>
        <v/>
      </c>
      <c r="S142" s="24" t="str">
        <f t="shared" si="50"/>
        <v/>
      </c>
      <c r="T142" s="400"/>
    </row>
    <row r="143" spans="7:20" ht="20.149999999999999" customHeight="1" x14ac:dyDescent="0.35">
      <c r="G143" s="396"/>
      <c r="H143" s="23" t="str">
        <f t="shared" ref="H143:K143" si="51">IF(H105="","",H105)</f>
        <v/>
      </c>
      <c r="I143" s="24" t="str">
        <f t="shared" si="51"/>
        <v/>
      </c>
      <c r="J143" s="24" t="str">
        <f t="shared" si="51"/>
        <v/>
      </c>
      <c r="K143" s="37" t="str">
        <f t="shared" si="51"/>
        <v/>
      </c>
      <c r="L143" s="23" t="str">
        <f t="shared" ref="L143:S143" si="52">IF(L105="","",IF(L105=0,0,(ROUND(L105,3-1-INT(LOG10(ABS(L105)))))))</f>
        <v/>
      </c>
      <c r="M143" s="24" t="str">
        <f t="shared" si="52"/>
        <v/>
      </c>
      <c r="N143" s="24" t="str">
        <f t="shared" si="52"/>
        <v/>
      </c>
      <c r="O143" s="24" t="str">
        <f t="shared" si="52"/>
        <v/>
      </c>
      <c r="P143" s="24" t="str">
        <f t="shared" si="52"/>
        <v/>
      </c>
      <c r="Q143" s="24" t="str">
        <f t="shared" si="52"/>
        <v/>
      </c>
      <c r="R143" s="24" t="str">
        <f t="shared" si="52"/>
        <v/>
      </c>
      <c r="S143" s="24" t="str">
        <f t="shared" si="52"/>
        <v/>
      </c>
      <c r="T143" s="400"/>
    </row>
    <row r="144" spans="7:20" ht="20.149999999999999" customHeight="1" x14ac:dyDescent="0.35">
      <c r="G144" s="396"/>
      <c r="H144" s="23" t="str">
        <f t="shared" ref="H144:K144" si="53">IF(H106="","",H106)</f>
        <v/>
      </c>
      <c r="I144" s="24" t="str">
        <f t="shared" si="53"/>
        <v/>
      </c>
      <c r="J144" s="24" t="str">
        <f t="shared" si="53"/>
        <v/>
      </c>
      <c r="K144" s="37" t="str">
        <f t="shared" si="53"/>
        <v/>
      </c>
      <c r="L144" s="23" t="str">
        <f t="shared" ref="L144:S144" si="54">IF(L106="","",IF(L106=0,0,(ROUND(L106,3-1-INT(LOG10(ABS(L106)))))))</f>
        <v/>
      </c>
      <c r="M144" s="24" t="str">
        <f t="shared" si="54"/>
        <v/>
      </c>
      <c r="N144" s="24" t="str">
        <f t="shared" si="54"/>
        <v/>
      </c>
      <c r="O144" s="24" t="str">
        <f t="shared" si="54"/>
        <v/>
      </c>
      <c r="P144" s="24" t="str">
        <f t="shared" si="54"/>
        <v/>
      </c>
      <c r="Q144" s="24" t="str">
        <f t="shared" si="54"/>
        <v/>
      </c>
      <c r="R144" s="24" t="str">
        <f t="shared" si="54"/>
        <v/>
      </c>
      <c r="S144" s="24" t="str">
        <f t="shared" si="54"/>
        <v/>
      </c>
      <c r="T144" s="400"/>
    </row>
    <row r="145" spans="7:20" ht="20.149999999999999" customHeight="1" x14ac:dyDescent="0.35">
      <c r="G145" s="396"/>
      <c r="H145" s="23" t="str">
        <f t="shared" ref="H145:K145" si="55">IF(H107="","",H107)</f>
        <v/>
      </c>
      <c r="I145" s="24" t="str">
        <f t="shared" si="55"/>
        <v/>
      </c>
      <c r="J145" s="24" t="str">
        <f t="shared" si="55"/>
        <v/>
      </c>
      <c r="K145" s="37" t="str">
        <f t="shared" si="55"/>
        <v/>
      </c>
      <c r="L145" s="23" t="str">
        <f t="shared" ref="L145:S145" si="56">IF(L107="","",IF(L107=0,0,(ROUND(L107,3-1-INT(LOG10(ABS(L107)))))))</f>
        <v/>
      </c>
      <c r="M145" s="24" t="str">
        <f t="shared" si="56"/>
        <v/>
      </c>
      <c r="N145" s="24" t="str">
        <f t="shared" si="56"/>
        <v/>
      </c>
      <c r="O145" s="24" t="str">
        <f t="shared" si="56"/>
        <v/>
      </c>
      <c r="P145" s="24" t="str">
        <f t="shared" si="56"/>
        <v/>
      </c>
      <c r="Q145" s="24" t="str">
        <f t="shared" si="56"/>
        <v/>
      </c>
      <c r="R145" s="24" t="str">
        <f t="shared" si="56"/>
        <v/>
      </c>
      <c r="S145" s="24" t="str">
        <f t="shared" si="56"/>
        <v/>
      </c>
      <c r="T145" s="400"/>
    </row>
    <row r="146" spans="7:20" ht="20.149999999999999" customHeight="1" x14ac:dyDescent="0.35">
      <c r="G146" s="396"/>
      <c r="H146" s="23" t="str">
        <f t="shared" ref="H146:K146" si="57">IF(H108="","",H108)</f>
        <v/>
      </c>
      <c r="I146" s="24" t="str">
        <f t="shared" si="57"/>
        <v/>
      </c>
      <c r="J146" s="24" t="str">
        <f t="shared" si="57"/>
        <v/>
      </c>
      <c r="K146" s="37" t="str">
        <f t="shared" si="57"/>
        <v/>
      </c>
      <c r="L146" s="23" t="str">
        <f t="shared" ref="L146:S146" si="58">IF(L108="","",IF(L108=0,0,(ROUND(L108,3-1-INT(LOG10(ABS(L108)))))))</f>
        <v/>
      </c>
      <c r="M146" s="24" t="str">
        <f t="shared" si="58"/>
        <v/>
      </c>
      <c r="N146" s="24" t="str">
        <f t="shared" si="58"/>
        <v/>
      </c>
      <c r="O146" s="24" t="str">
        <f t="shared" si="58"/>
        <v/>
      </c>
      <c r="P146" s="24" t="str">
        <f t="shared" si="58"/>
        <v/>
      </c>
      <c r="Q146" s="24" t="str">
        <f t="shared" si="58"/>
        <v/>
      </c>
      <c r="R146" s="24" t="str">
        <f t="shared" si="58"/>
        <v/>
      </c>
      <c r="S146" s="24" t="str">
        <f t="shared" si="58"/>
        <v/>
      </c>
      <c r="T146" s="400"/>
    </row>
    <row r="147" spans="7:20" ht="20.149999999999999" customHeight="1" x14ac:dyDescent="0.35">
      <c r="G147" s="396"/>
      <c r="H147" s="23" t="str">
        <f t="shared" ref="H147:K147" si="59">IF(H109="","",H109)</f>
        <v/>
      </c>
      <c r="I147" s="24" t="str">
        <f t="shared" si="59"/>
        <v/>
      </c>
      <c r="J147" s="24" t="str">
        <f t="shared" si="59"/>
        <v/>
      </c>
      <c r="K147" s="37" t="str">
        <f t="shared" si="59"/>
        <v/>
      </c>
      <c r="L147" s="23" t="str">
        <f t="shared" ref="L147:S147" si="60">IF(L109="","",IF(L109=0,0,(ROUND(L109,3-1-INT(LOG10(ABS(L109)))))))</f>
        <v/>
      </c>
      <c r="M147" s="24" t="str">
        <f t="shared" si="60"/>
        <v/>
      </c>
      <c r="N147" s="24" t="str">
        <f t="shared" si="60"/>
        <v/>
      </c>
      <c r="O147" s="24" t="str">
        <f t="shared" si="60"/>
        <v/>
      </c>
      <c r="P147" s="24" t="str">
        <f t="shared" si="60"/>
        <v/>
      </c>
      <c r="Q147" s="24" t="str">
        <f t="shared" si="60"/>
        <v/>
      </c>
      <c r="R147" s="24" t="str">
        <f t="shared" si="60"/>
        <v/>
      </c>
      <c r="S147" s="24" t="str">
        <f t="shared" si="60"/>
        <v/>
      </c>
      <c r="T147" s="400"/>
    </row>
    <row r="148" spans="7:20" ht="20.149999999999999" customHeight="1" x14ac:dyDescent="0.35">
      <c r="G148" s="396"/>
      <c r="H148" s="23" t="str">
        <f t="shared" ref="H148:K148" si="61">IF(H110="","",H110)</f>
        <v/>
      </c>
      <c r="I148" s="24" t="str">
        <f t="shared" si="61"/>
        <v/>
      </c>
      <c r="J148" s="24" t="str">
        <f t="shared" si="61"/>
        <v/>
      </c>
      <c r="K148" s="37" t="str">
        <f t="shared" si="61"/>
        <v/>
      </c>
      <c r="L148" s="23" t="str">
        <f t="shared" ref="L148:S148" si="62">IF(L110="","",IF(L110=0,0,(ROUND(L110,3-1-INT(LOG10(ABS(L110)))))))</f>
        <v/>
      </c>
      <c r="M148" s="24" t="str">
        <f t="shared" si="62"/>
        <v/>
      </c>
      <c r="N148" s="24" t="str">
        <f t="shared" si="62"/>
        <v/>
      </c>
      <c r="O148" s="24" t="str">
        <f t="shared" si="62"/>
        <v/>
      </c>
      <c r="P148" s="24" t="str">
        <f t="shared" si="62"/>
        <v/>
      </c>
      <c r="Q148" s="24" t="str">
        <f t="shared" si="62"/>
        <v/>
      </c>
      <c r="R148" s="24" t="str">
        <f t="shared" si="62"/>
        <v/>
      </c>
      <c r="S148" s="24" t="str">
        <f t="shared" si="62"/>
        <v/>
      </c>
      <c r="T148" s="400"/>
    </row>
    <row r="149" spans="7:20" ht="20.149999999999999" customHeight="1" x14ac:dyDescent="0.35">
      <c r="G149" s="396"/>
      <c r="H149" s="23" t="str">
        <f t="shared" ref="H149:K149" si="63">IF(H111="","",H111)</f>
        <v/>
      </c>
      <c r="I149" s="24" t="str">
        <f t="shared" si="63"/>
        <v/>
      </c>
      <c r="J149" s="24" t="str">
        <f t="shared" si="63"/>
        <v/>
      </c>
      <c r="K149" s="37" t="str">
        <f t="shared" si="63"/>
        <v/>
      </c>
      <c r="L149" s="23" t="str">
        <f t="shared" ref="L149:S149" si="64">IF(L111="","",IF(L111=0,0,(ROUND(L111,3-1-INT(LOG10(ABS(L111)))))))</f>
        <v/>
      </c>
      <c r="M149" s="24" t="str">
        <f t="shared" si="64"/>
        <v/>
      </c>
      <c r="N149" s="24" t="str">
        <f t="shared" si="64"/>
        <v/>
      </c>
      <c r="O149" s="24" t="str">
        <f t="shared" si="64"/>
        <v/>
      </c>
      <c r="P149" s="24" t="str">
        <f t="shared" si="64"/>
        <v/>
      </c>
      <c r="Q149" s="24" t="str">
        <f t="shared" si="64"/>
        <v/>
      </c>
      <c r="R149" s="24" t="str">
        <f t="shared" si="64"/>
        <v/>
      </c>
      <c r="S149" s="24" t="str">
        <f t="shared" si="64"/>
        <v/>
      </c>
      <c r="T149" s="400"/>
    </row>
    <row r="150" spans="7:20" x14ac:dyDescent="0.35">
      <c r="G150" s="396"/>
      <c r="H150" s="23" t="str">
        <f t="shared" ref="H150:K150" si="65">IF(H112="","",H112)</f>
        <v/>
      </c>
      <c r="I150" s="24" t="str">
        <f t="shared" si="65"/>
        <v/>
      </c>
      <c r="J150" s="24" t="str">
        <f t="shared" si="65"/>
        <v/>
      </c>
      <c r="K150" s="37" t="str">
        <f t="shared" si="65"/>
        <v/>
      </c>
      <c r="L150" s="23" t="str">
        <f t="shared" ref="L150:S150" si="66">IF(L112="","",IF(L112=0,0,(ROUND(L112,3-1-INT(LOG10(ABS(L112)))))))</f>
        <v/>
      </c>
      <c r="M150" s="24" t="str">
        <f t="shared" si="66"/>
        <v/>
      </c>
      <c r="N150" s="24" t="str">
        <f t="shared" si="66"/>
        <v/>
      </c>
      <c r="O150" s="24" t="str">
        <f t="shared" si="66"/>
        <v/>
      </c>
      <c r="P150" s="24" t="str">
        <f t="shared" si="66"/>
        <v/>
      </c>
      <c r="Q150" s="24" t="str">
        <f t="shared" si="66"/>
        <v/>
      </c>
      <c r="R150" s="24" t="str">
        <f t="shared" si="66"/>
        <v/>
      </c>
      <c r="S150" s="24" t="str">
        <f t="shared" si="66"/>
        <v/>
      </c>
      <c r="T150" s="400"/>
    </row>
    <row r="151" spans="7:20" ht="20.149999999999999" customHeight="1" x14ac:dyDescent="0.35">
      <c r="G151" s="396"/>
      <c r="H151" s="23" t="str">
        <f t="shared" ref="H151:K151" si="67">IF(H113="","",H113)</f>
        <v/>
      </c>
      <c r="I151" s="24" t="str">
        <f t="shared" si="67"/>
        <v/>
      </c>
      <c r="J151" s="24" t="str">
        <f t="shared" si="67"/>
        <v/>
      </c>
      <c r="K151" s="37" t="str">
        <f t="shared" si="67"/>
        <v/>
      </c>
      <c r="L151" s="23" t="str">
        <f t="shared" ref="L151:S151" si="68">IF(L113="","",IF(L113=0,0,(ROUND(L113,3-1-INT(LOG10(ABS(L113)))))))</f>
        <v/>
      </c>
      <c r="M151" s="24" t="str">
        <f t="shared" si="68"/>
        <v/>
      </c>
      <c r="N151" s="24" t="str">
        <f t="shared" si="68"/>
        <v/>
      </c>
      <c r="O151" s="24" t="str">
        <f t="shared" si="68"/>
        <v/>
      </c>
      <c r="P151" s="24" t="str">
        <f t="shared" si="68"/>
        <v/>
      </c>
      <c r="Q151" s="24" t="str">
        <f t="shared" si="68"/>
        <v/>
      </c>
      <c r="R151" s="24" t="str">
        <f t="shared" si="68"/>
        <v/>
      </c>
      <c r="S151" s="24" t="str">
        <f t="shared" si="68"/>
        <v/>
      </c>
      <c r="T151" s="400"/>
    </row>
    <row r="152" spans="7:20" ht="20.149999999999999" customHeight="1" x14ac:dyDescent="0.35">
      <c r="G152" s="396"/>
      <c r="H152" s="23" t="str">
        <f t="shared" ref="H152:K152" si="69">IF(H114="","",H114)</f>
        <v/>
      </c>
      <c r="I152" s="24" t="str">
        <f t="shared" si="69"/>
        <v/>
      </c>
      <c r="J152" s="24" t="str">
        <f t="shared" si="69"/>
        <v/>
      </c>
      <c r="K152" s="37" t="str">
        <f t="shared" si="69"/>
        <v/>
      </c>
      <c r="L152" s="23" t="str">
        <f t="shared" ref="L152:S152" si="70">IF(L114="","",IF(L114=0,0,(ROUND(L114,3-1-INT(LOG10(ABS(L114)))))))</f>
        <v/>
      </c>
      <c r="M152" s="24" t="str">
        <f t="shared" si="70"/>
        <v/>
      </c>
      <c r="N152" s="24" t="str">
        <f t="shared" si="70"/>
        <v/>
      </c>
      <c r="O152" s="24" t="str">
        <f t="shared" si="70"/>
        <v/>
      </c>
      <c r="P152" s="24" t="str">
        <f t="shared" si="70"/>
        <v/>
      </c>
      <c r="Q152" s="24" t="str">
        <f t="shared" si="70"/>
        <v/>
      </c>
      <c r="R152" s="24" t="str">
        <f t="shared" si="70"/>
        <v/>
      </c>
      <c r="S152" s="24" t="str">
        <f t="shared" si="70"/>
        <v/>
      </c>
      <c r="T152" s="400"/>
    </row>
    <row r="153" spans="7:20" ht="20.149999999999999" customHeight="1" thickBot="1" x14ac:dyDescent="0.4">
      <c r="G153" s="396"/>
      <c r="H153" s="28" t="str">
        <f t="shared" ref="H153:K153" si="71">IF(H115="","",H115)</f>
        <v/>
      </c>
      <c r="I153" s="29" t="str">
        <f t="shared" si="71"/>
        <v/>
      </c>
      <c r="J153" s="29" t="str">
        <f t="shared" si="71"/>
        <v/>
      </c>
      <c r="K153" s="38" t="str">
        <f t="shared" si="71"/>
        <v/>
      </c>
      <c r="L153" s="28" t="str">
        <f t="shared" ref="L153:S153" si="72">IF(L115="","",IF(L115=0,0,(ROUND(L115,3-1-INT(LOG10(ABS(L115)))))))</f>
        <v/>
      </c>
      <c r="M153" s="29" t="str">
        <f t="shared" si="72"/>
        <v/>
      </c>
      <c r="N153" s="29" t="str">
        <f t="shared" si="72"/>
        <v/>
      </c>
      <c r="O153" s="29" t="str">
        <f t="shared" si="72"/>
        <v/>
      </c>
      <c r="P153" s="29" t="str">
        <f t="shared" si="72"/>
        <v/>
      </c>
      <c r="Q153" s="29" t="str">
        <f t="shared" si="72"/>
        <v/>
      </c>
      <c r="R153" s="29" t="str">
        <f t="shared" si="72"/>
        <v/>
      </c>
      <c r="S153" s="29" t="str">
        <f t="shared" si="72"/>
        <v/>
      </c>
      <c r="T153" s="400"/>
    </row>
    <row r="154" spans="7:20" ht="20.149999999999999" customHeight="1" thickBot="1" x14ac:dyDescent="0.4">
      <c r="G154" s="396"/>
      <c r="H154" s="13"/>
      <c r="I154" s="14"/>
      <c r="J154" s="12" t="s">
        <v>142</v>
      </c>
      <c r="K154" s="50"/>
      <c r="L154" s="219" t="str">
        <f>IF(COUNT(L124:L153)&lt;1,"", AVERAGE(L124:L153))</f>
        <v/>
      </c>
      <c r="M154" s="220" t="str">
        <f t="shared" ref="M154:S154" si="73">IF(COUNT(M124:M153)&lt;1,"", AVERAGE(M124:M153))</f>
        <v/>
      </c>
      <c r="N154" s="220" t="str">
        <f t="shared" si="73"/>
        <v/>
      </c>
      <c r="O154" s="220" t="str">
        <f t="shared" si="73"/>
        <v/>
      </c>
      <c r="P154" s="244" t="str">
        <f t="shared" si="73"/>
        <v/>
      </c>
      <c r="Q154" s="220" t="str">
        <f t="shared" si="73"/>
        <v/>
      </c>
      <c r="R154" s="220" t="str">
        <f t="shared" si="73"/>
        <v/>
      </c>
      <c r="S154" s="220" t="str">
        <f t="shared" si="73"/>
        <v/>
      </c>
      <c r="T154" s="400"/>
    </row>
    <row r="155" spans="7:20" ht="20.149999999999999" customHeight="1" thickBot="1" x14ac:dyDescent="0.4">
      <c r="G155" s="397"/>
      <c r="H155" s="413"/>
      <c r="I155" s="413"/>
      <c r="J155" s="413"/>
      <c r="K155" s="413"/>
      <c r="L155" s="414"/>
      <c r="M155" s="414"/>
      <c r="N155" s="414"/>
      <c r="O155" s="414"/>
      <c r="P155" s="414"/>
      <c r="Q155" s="414"/>
      <c r="R155" s="414"/>
      <c r="S155" s="414"/>
      <c r="T155" s="399"/>
    </row>
    <row r="156" spans="7:20" ht="20.149999999999999" customHeight="1" x14ac:dyDescent="0.35"/>
    <row r="157" spans="7:20" ht="20.149999999999999" customHeight="1" x14ac:dyDescent="0.35"/>
    <row r="158" spans="7:20" ht="20.149999999999999" customHeight="1" thickBot="1" x14ac:dyDescent="0.4">
      <c r="H158" s="19" t="s">
        <v>93</v>
      </c>
    </row>
    <row r="159" spans="7:20" ht="20.149999999999999" customHeight="1" thickBot="1" x14ac:dyDescent="0.4">
      <c r="G159" s="395"/>
      <c r="H159" s="393"/>
      <c r="I159" s="393"/>
      <c r="J159" s="393"/>
      <c r="K159" s="401"/>
      <c r="L159" s="393"/>
      <c r="M159" s="393"/>
      <c r="N159" s="393"/>
      <c r="O159" s="393"/>
      <c r="P159" s="393"/>
      <c r="Q159" s="393"/>
      <c r="R159" s="393"/>
      <c r="S159" s="393"/>
      <c r="T159" s="394"/>
    </row>
    <row r="160" spans="7:20" ht="20.149999999999999" customHeight="1" x14ac:dyDescent="0.35">
      <c r="G160" s="396"/>
      <c r="H160" s="476"/>
      <c r="I160" s="477"/>
      <c r="J160" s="478"/>
      <c r="K160" s="133" t="s">
        <v>9</v>
      </c>
      <c r="L160" s="539" t="s">
        <v>246</v>
      </c>
      <c r="M160" s="540"/>
      <c r="N160" s="540"/>
      <c r="O160" s="540"/>
      <c r="P160" s="540"/>
      <c r="Q160" s="540"/>
      <c r="R160" s="540"/>
      <c r="S160" s="553"/>
      <c r="T160" s="400"/>
    </row>
    <row r="161" spans="7:20" ht="53.25" customHeight="1" thickBot="1" x14ac:dyDescent="0.4">
      <c r="G161" s="396"/>
      <c r="H161" s="479"/>
      <c r="I161" s="480"/>
      <c r="J161" s="481"/>
      <c r="K161" s="134"/>
      <c r="L161" s="9" t="s">
        <v>234</v>
      </c>
      <c r="M161" s="10" t="s">
        <v>235</v>
      </c>
      <c r="N161" s="10" t="s">
        <v>236</v>
      </c>
      <c r="O161" s="17" t="s">
        <v>237</v>
      </c>
      <c r="P161" s="17" t="s">
        <v>238</v>
      </c>
      <c r="Q161" s="17" t="s">
        <v>239</v>
      </c>
      <c r="R161" s="138" t="s">
        <v>240</v>
      </c>
      <c r="S161" s="11" t="s">
        <v>241</v>
      </c>
      <c r="T161" s="400"/>
    </row>
    <row r="162" spans="7:20" ht="20.149999999999999" customHeight="1" x14ac:dyDescent="0.35">
      <c r="G162" s="396"/>
      <c r="H162" s="479"/>
      <c r="I162" s="480"/>
      <c r="J162" s="481"/>
      <c r="K162" s="135" t="s">
        <v>13</v>
      </c>
      <c r="L162" s="20" t="str">
        <f>IF(COUNTIF($I$124:$I$153,"Area i")&lt;1,"",AVERAGEIF($I$124:$I$153,"Area i",L$124:L$153))</f>
        <v/>
      </c>
      <c r="M162" s="21" t="str">
        <f t="shared" ref="M162:S162" si="74">IF(COUNTIF($I$124:$I$153,"Area i")&lt;1,"",AVERAGEIF($I$124:$I$153,"Area i",M$124:M$153))</f>
        <v/>
      </c>
      <c r="N162" s="21" t="str">
        <f t="shared" si="74"/>
        <v/>
      </c>
      <c r="O162" s="21" t="str">
        <f t="shared" si="74"/>
        <v/>
      </c>
      <c r="P162" s="21" t="str">
        <f t="shared" si="74"/>
        <v/>
      </c>
      <c r="Q162" s="21" t="str">
        <f t="shared" si="74"/>
        <v/>
      </c>
      <c r="R162" s="21" t="str">
        <f t="shared" si="74"/>
        <v/>
      </c>
      <c r="S162" s="225" t="str">
        <f t="shared" si="74"/>
        <v/>
      </c>
      <c r="T162" s="400"/>
    </row>
    <row r="163" spans="7:20" ht="20.149999999999999" customHeight="1" x14ac:dyDescent="0.35">
      <c r="G163" s="396"/>
      <c r="H163" s="479"/>
      <c r="I163" s="480"/>
      <c r="J163" s="481"/>
      <c r="K163" s="136" t="s">
        <v>14</v>
      </c>
      <c r="L163" s="23" t="str">
        <f>IF(COUNTIF($I$124:$I$153,"Area ii")&lt;1,"",AVERAGEIF($I$124:$I$153,"Area ii",L$124:L$153))</f>
        <v/>
      </c>
      <c r="M163" s="24" t="str">
        <f t="shared" ref="M163:S163" si="75">IF(COUNTIF($I$124:$I$153,"Area ii")&lt;1,"",AVERAGEIF($I$124:$I$153,"Area ii",M$124:M$153))</f>
        <v/>
      </c>
      <c r="N163" s="24" t="str">
        <f t="shared" si="75"/>
        <v/>
      </c>
      <c r="O163" s="24" t="str">
        <f t="shared" si="75"/>
        <v/>
      </c>
      <c r="P163" s="24" t="str">
        <f t="shared" si="75"/>
        <v/>
      </c>
      <c r="Q163" s="24" t="str">
        <f t="shared" si="75"/>
        <v/>
      </c>
      <c r="R163" s="24" t="str">
        <f t="shared" si="75"/>
        <v/>
      </c>
      <c r="S163" s="226" t="str">
        <f t="shared" si="75"/>
        <v/>
      </c>
      <c r="T163" s="400"/>
    </row>
    <row r="164" spans="7:20" ht="20.149999999999999" customHeight="1" x14ac:dyDescent="0.35">
      <c r="G164" s="396"/>
      <c r="H164" s="479"/>
      <c r="I164" s="480"/>
      <c r="J164" s="481"/>
      <c r="K164" s="136" t="s">
        <v>15</v>
      </c>
      <c r="L164" s="23" t="str">
        <f>IF(COUNTIF($I$124:$I$153,"Area iii")&lt;1,"",AVERAGEIF($I$124:$I$153,"Area iii",L$124:L$153))</f>
        <v/>
      </c>
      <c r="M164" s="24" t="str">
        <f t="shared" ref="M164:S164" si="76">IF(COUNTIF($I$124:$I$153,"Area iii")&lt;1,"",AVERAGEIF($I$124:$I$153,"Area iii",M$124:M$153))</f>
        <v/>
      </c>
      <c r="N164" s="24" t="str">
        <f t="shared" si="76"/>
        <v/>
      </c>
      <c r="O164" s="24" t="str">
        <f t="shared" si="76"/>
        <v/>
      </c>
      <c r="P164" s="24" t="str">
        <f t="shared" si="76"/>
        <v/>
      </c>
      <c r="Q164" s="24" t="str">
        <f t="shared" si="76"/>
        <v/>
      </c>
      <c r="R164" s="24" t="str">
        <f t="shared" si="76"/>
        <v/>
      </c>
      <c r="S164" s="226" t="str">
        <f t="shared" si="76"/>
        <v/>
      </c>
      <c r="T164" s="400"/>
    </row>
    <row r="165" spans="7:20" ht="20.149999999999999" customHeight="1" x14ac:dyDescent="0.35">
      <c r="G165" s="396"/>
      <c r="H165" s="479"/>
      <c r="I165" s="480"/>
      <c r="J165" s="481"/>
      <c r="K165" s="136" t="s">
        <v>16</v>
      </c>
      <c r="L165" s="23" t="str">
        <f>IF(COUNTIF($I$124:$I$153,"Area iv")&lt;1,"",AVERAGEIF($I$124:$I$153,"Area iv",L$124:L$153))</f>
        <v/>
      </c>
      <c r="M165" s="24" t="str">
        <f t="shared" ref="M165:S165" si="77">IF(COUNTIF($I$124:$I$153,"Area iv")&lt;1,"",AVERAGEIF($I$124:$I$153,"Area iv",M$124:M$153))</f>
        <v/>
      </c>
      <c r="N165" s="24" t="str">
        <f t="shared" si="77"/>
        <v/>
      </c>
      <c r="O165" s="24" t="str">
        <f t="shared" si="77"/>
        <v/>
      </c>
      <c r="P165" s="24" t="str">
        <f t="shared" si="77"/>
        <v/>
      </c>
      <c r="Q165" s="24" t="str">
        <f t="shared" si="77"/>
        <v/>
      </c>
      <c r="R165" s="24" t="str">
        <f t="shared" si="77"/>
        <v/>
      </c>
      <c r="S165" s="226" t="str">
        <f t="shared" si="77"/>
        <v/>
      </c>
      <c r="T165" s="400"/>
    </row>
    <row r="166" spans="7:20" ht="20.149999999999999" customHeight="1" x14ac:dyDescent="0.35">
      <c r="G166" s="396"/>
      <c r="H166" s="479"/>
      <c r="I166" s="480"/>
      <c r="J166" s="481"/>
      <c r="K166" s="136" t="s">
        <v>17</v>
      </c>
      <c r="L166" s="23" t="str">
        <f>IF(COUNTIF($I$124:$I$153,"Area v")&lt;1,"",AVERAGEIF($I$124:$I$153,"Area v",L$124:L$153))</f>
        <v/>
      </c>
      <c r="M166" s="24" t="str">
        <f t="shared" ref="M166:S166" si="78">IF(COUNTIF($I$124:$I$153,"Area v")&lt;1,"",AVERAGEIF($I$124:$I$153,"Area v",M$124:M$153))</f>
        <v/>
      </c>
      <c r="N166" s="24" t="str">
        <f t="shared" si="78"/>
        <v/>
      </c>
      <c r="O166" s="24" t="str">
        <f t="shared" si="78"/>
        <v/>
      </c>
      <c r="P166" s="24" t="str">
        <f t="shared" si="78"/>
        <v/>
      </c>
      <c r="Q166" s="24" t="str">
        <f t="shared" si="78"/>
        <v/>
      </c>
      <c r="R166" s="24" t="str">
        <f t="shared" si="78"/>
        <v/>
      </c>
      <c r="S166" s="226" t="str">
        <f t="shared" si="78"/>
        <v/>
      </c>
      <c r="T166" s="400"/>
    </row>
    <row r="167" spans="7:20" ht="20.149999999999999" customHeight="1" thickBot="1" x14ac:dyDescent="0.4">
      <c r="G167" s="396"/>
      <c r="H167" s="482"/>
      <c r="I167" s="483"/>
      <c r="J167" s="484"/>
      <c r="K167" s="137" t="s">
        <v>18</v>
      </c>
      <c r="L167" s="28" t="str">
        <f>IF(COUNTIF($I$124:$I$153,"Area vi")&lt;1,"",AVERAGEIF($I$124:$I$153,"Area vi",L$124:L$153))</f>
        <v/>
      </c>
      <c r="M167" s="24" t="str">
        <f t="shared" ref="M167:S167" si="79">IF(COUNTIF($I$124:$I$153,"Area vi")&lt;1,"",AVERAGEIF($I$124:$I$153,"Area vi",M$124:M$153))</f>
        <v/>
      </c>
      <c r="N167" s="24" t="str">
        <f t="shared" si="79"/>
        <v/>
      </c>
      <c r="O167" s="24" t="str">
        <f t="shared" si="79"/>
        <v/>
      </c>
      <c r="P167" s="24" t="str">
        <f t="shared" si="79"/>
        <v/>
      </c>
      <c r="Q167" s="24" t="str">
        <f t="shared" si="79"/>
        <v/>
      </c>
      <c r="R167" s="24" t="str">
        <f t="shared" si="79"/>
        <v/>
      </c>
      <c r="S167" s="226" t="str">
        <f t="shared" si="79"/>
        <v/>
      </c>
      <c r="T167" s="400"/>
    </row>
    <row r="168" spans="7:20" ht="20.149999999999999" customHeight="1" thickBot="1" x14ac:dyDescent="0.4">
      <c r="G168" s="396"/>
      <c r="H168" s="13"/>
      <c r="I168" s="14"/>
      <c r="J168" s="14"/>
      <c r="K168" s="132" t="s">
        <v>142</v>
      </c>
      <c r="L168" s="219" t="str">
        <f t="shared" ref="L168:S168" si="80">IF(COUNT(L162:L167)&lt;1,"", AVERAGE(L162:L167))</f>
        <v/>
      </c>
      <c r="M168" s="220" t="str">
        <f t="shared" si="80"/>
        <v/>
      </c>
      <c r="N168" s="220" t="str">
        <f t="shared" si="80"/>
        <v/>
      </c>
      <c r="O168" s="220" t="str">
        <f t="shared" si="80"/>
        <v/>
      </c>
      <c r="P168" s="244" t="str">
        <f t="shared" si="80"/>
        <v/>
      </c>
      <c r="Q168" s="220" t="str">
        <f t="shared" si="80"/>
        <v/>
      </c>
      <c r="R168" s="220" t="str">
        <f t="shared" si="80"/>
        <v/>
      </c>
      <c r="S168" s="228" t="str">
        <f t="shared" si="80"/>
        <v/>
      </c>
      <c r="T168" s="400"/>
    </row>
    <row r="169" spans="7:20" ht="20.149999999999999" customHeight="1" thickBot="1" x14ac:dyDescent="0.4">
      <c r="G169" s="397"/>
      <c r="H169" s="413"/>
      <c r="I169" s="413"/>
      <c r="J169" s="413"/>
      <c r="K169" s="427"/>
      <c r="L169" s="414"/>
      <c r="M169" s="414"/>
      <c r="N169" s="414"/>
      <c r="O169" s="414"/>
      <c r="P169" s="414"/>
      <c r="Q169" s="414"/>
      <c r="R169" s="414"/>
      <c r="S169" s="414"/>
      <c r="T169" s="399"/>
    </row>
    <row r="170" spans="7:20" ht="20.149999999999999" customHeight="1" x14ac:dyDescent="0.35">
      <c r="T170" s="3"/>
    </row>
    <row r="171" spans="7:20" ht="20.149999999999999" customHeight="1" x14ac:dyDescent="0.35">
      <c r="P171" s="3" t="s">
        <v>135</v>
      </c>
      <c r="T171" s="3"/>
    </row>
    <row r="172" spans="7:20" ht="20.149999999999999" customHeight="1" thickBot="1" x14ac:dyDescent="0.4">
      <c r="H172" s="19" t="s">
        <v>143</v>
      </c>
      <c r="T172" s="3"/>
    </row>
    <row r="173" spans="7:20" ht="20.149999999999999" customHeight="1" thickBot="1" x14ac:dyDescent="0.4">
      <c r="G173" s="395"/>
      <c r="H173" s="393"/>
      <c r="I173" s="393"/>
      <c r="J173" s="393"/>
      <c r="K173" s="401"/>
      <c r="L173" s="393"/>
      <c r="M173" s="393"/>
      <c r="N173" s="393"/>
      <c r="O173" s="393"/>
      <c r="P173" s="393"/>
      <c r="Q173" s="393"/>
      <c r="R173" s="393"/>
      <c r="S173" s="393"/>
      <c r="T173" s="394"/>
    </row>
    <row r="174" spans="7:20" ht="20.149999999999999" customHeight="1" x14ac:dyDescent="0.35">
      <c r="G174" s="396"/>
      <c r="H174" s="476"/>
      <c r="I174" s="124"/>
      <c r="J174" s="478"/>
      <c r="K174" s="554" t="s">
        <v>9</v>
      </c>
      <c r="L174" s="539" t="s">
        <v>246</v>
      </c>
      <c r="M174" s="540"/>
      <c r="N174" s="540"/>
      <c r="O174" s="540"/>
      <c r="P174" s="540"/>
      <c r="Q174" s="540"/>
      <c r="R174" s="540"/>
      <c r="S174" s="553"/>
      <c r="T174" s="400"/>
    </row>
    <row r="175" spans="7:20" ht="55.5" customHeight="1" thickBot="1" x14ac:dyDescent="0.4">
      <c r="G175" s="396"/>
      <c r="H175" s="479"/>
      <c r="J175" s="481"/>
      <c r="K175" s="555"/>
      <c r="L175" s="9" t="s">
        <v>234</v>
      </c>
      <c r="M175" s="10" t="s">
        <v>235</v>
      </c>
      <c r="N175" s="10" t="s">
        <v>236</v>
      </c>
      <c r="O175" s="17" t="s">
        <v>237</v>
      </c>
      <c r="P175" s="17" t="s">
        <v>238</v>
      </c>
      <c r="Q175" s="17" t="s">
        <v>239</v>
      </c>
      <c r="R175" s="138" t="s">
        <v>240</v>
      </c>
      <c r="S175" s="11" t="s">
        <v>241</v>
      </c>
      <c r="T175" s="400"/>
    </row>
    <row r="176" spans="7:20" ht="20.149999999999999" customHeight="1" x14ac:dyDescent="0.35">
      <c r="G176" s="396"/>
      <c r="H176" s="118"/>
      <c r="I176" s="119"/>
      <c r="J176" s="125"/>
      <c r="K176" s="129" t="str">
        <f t="shared" ref="K176:K181" si="81">K162</f>
        <v>Area i</v>
      </c>
      <c r="L176" s="20" t="str">
        <f>IF(L162="","",L162*'PR details'!$G4)</f>
        <v/>
      </c>
      <c r="M176" s="21" t="str">
        <f>IF(M162="","",M162*'PR details'!$G4)</f>
        <v/>
      </c>
      <c r="N176" s="21" t="str">
        <f>IF(N162="","",N162*'PR details'!$G4)</f>
        <v/>
      </c>
      <c r="O176" s="21" t="str">
        <f>IF(O162="","",O162*'PR details'!$G4)</f>
        <v/>
      </c>
      <c r="P176" s="21" t="str">
        <f>IF(P162="","",P162*'PR details'!$G4)</f>
        <v/>
      </c>
      <c r="Q176" s="21" t="str">
        <f>IF(Q162="","",Q162*'PR details'!$G4)</f>
        <v/>
      </c>
      <c r="R176" s="21" t="str">
        <f>IF(R162="","",R162*'PR details'!$G4)</f>
        <v/>
      </c>
      <c r="S176" s="225" t="str">
        <f>IF(S162="","",S162*'PR details'!$G4)</f>
        <v/>
      </c>
      <c r="T176" s="400"/>
    </row>
    <row r="177" spans="7:20" ht="20.149999999999999" customHeight="1" x14ac:dyDescent="0.35">
      <c r="G177" s="396"/>
      <c r="H177" s="118"/>
      <c r="I177" s="119"/>
      <c r="J177" s="125"/>
      <c r="K177" s="130" t="str">
        <f t="shared" si="81"/>
        <v>Area ii</v>
      </c>
      <c r="L177" s="23" t="str">
        <f>IF(L163="","",L163*'PR details'!$G5)</f>
        <v/>
      </c>
      <c r="M177" s="24" t="str">
        <f>IF(M163="","",M163*'PR details'!$G5)</f>
        <v/>
      </c>
      <c r="N177" s="24" t="str">
        <f>IF(N163="","",N163*'PR details'!$G5)</f>
        <v/>
      </c>
      <c r="O177" s="24" t="str">
        <f>IF(O163="","",O163*'PR details'!$G5)</f>
        <v/>
      </c>
      <c r="P177" s="24" t="str">
        <f>IF(P163="","",P163*'PR details'!$G5)</f>
        <v/>
      </c>
      <c r="Q177" s="24" t="str">
        <f>IF(Q163="","",Q163*'PR details'!$G5)</f>
        <v/>
      </c>
      <c r="R177" s="24" t="str">
        <f>IF(R163="","",R163*'PR details'!$G5)</f>
        <v/>
      </c>
      <c r="S177" s="226" t="str">
        <f>IF(S163="","",S163*'PR details'!$G5)</f>
        <v/>
      </c>
      <c r="T177" s="400"/>
    </row>
    <row r="178" spans="7:20" ht="20.149999999999999" customHeight="1" x14ac:dyDescent="0.35">
      <c r="G178" s="396"/>
      <c r="H178" s="118"/>
      <c r="I178" s="119"/>
      <c r="J178" s="125"/>
      <c r="K178" s="130" t="str">
        <f t="shared" si="81"/>
        <v>Area iii</v>
      </c>
      <c r="L178" s="23" t="str">
        <f>IF(L164="","",L164*'PR details'!$G6)</f>
        <v/>
      </c>
      <c r="M178" s="24" t="str">
        <f>IF(M164="","",M164*'PR details'!$G6)</f>
        <v/>
      </c>
      <c r="N178" s="24" t="str">
        <f>IF(N164="","",N164*'PR details'!$G6)</f>
        <v/>
      </c>
      <c r="O178" s="24" t="str">
        <f>IF(O164="","",O164*'PR details'!$G6)</f>
        <v/>
      </c>
      <c r="P178" s="24" t="str">
        <f>IF(P164="","",P164*'PR details'!$G6)</f>
        <v/>
      </c>
      <c r="Q178" s="24" t="str">
        <f>IF(Q164="","",Q164*'PR details'!$G6)</f>
        <v/>
      </c>
      <c r="R178" s="24" t="str">
        <f>IF(R164="","",R164*'PR details'!$G6)</f>
        <v/>
      </c>
      <c r="S178" s="226" t="str">
        <f>IF(S164="","",S164*'PR details'!$G6)</f>
        <v/>
      </c>
      <c r="T178" s="400"/>
    </row>
    <row r="179" spans="7:20" ht="20.149999999999999" customHeight="1" x14ac:dyDescent="0.35">
      <c r="G179" s="396"/>
      <c r="H179" s="118"/>
      <c r="I179" s="119"/>
      <c r="J179" s="125"/>
      <c r="K179" s="130" t="str">
        <f t="shared" si="81"/>
        <v>Area iv</v>
      </c>
      <c r="L179" s="23" t="str">
        <f>IF(L165="","",L165*'PR details'!$G7)</f>
        <v/>
      </c>
      <c r="M179" s="24" t="str">
        <f>IF(M165="","",M165*'PR details'!$G7)</f>
        <v/>
      </c>
      <c r="N179" s="24" t="str">
        <f>IF(N165="","",N165*'PR details'!$G7)</f>
        <v/>
      </c>
      <c r="O179" s="24" t="str">
        <f>IF(O165="","",O165*'PR details'!$G7)</f>
        <v/>
      </c>
      <c r="P179" s="24" t="str">
        <f>IF(P165="","",P165*'PR details'!$G7)</f>
        <v/>
      </c>
      <c r="Q179" s="24" t="str">
        <f>IF(Q165="","",Q165*'PR details'!$G7)</f>
        <v/>
      </c>
      <c r="R179" s="24" t="str">
        <f>IF(R165="","",R165*'PR details'!$G7)</f>
        <v/>
      </c>
      <c r="S179" s="226" t="str">
        <f>IF(S165="","",S165*'PR details'!$G7)</f>
        <v/>
      </c>
      <c r="T179" s="400"/>
    </row>
    <row r="180" spans="7:20" ht="20.149999999999999" customHeight="1" x14ac:dyDescent="0.35">
      <c r="G180" s="396"/>
      <c r="H180" s="118"/>
      <c r="I180" s="119"/>
      <c r="J180" s="125"/>
      <c r="K180" s="130" t="str">
        <f t="shared" si="81"/>
        <v>Area v</v>
      </c>
      <c r="L180" s="23" t="str">
        <f>IF(L166="","",L166*'PR details'!$G8)</f>
        <v/>
      </c>
      <c r="M180" s="24" t="str">
        <f>IF(M166="","",M166*'PR details'!$G8)</f>
        <v/>
      </c>
      <c r="N180" s="24" t="str">
        <f>IF(N166="","",N166*'PR details'!$G8)</f>
        <v/>
      </c>
      <c r="O180" s="24" t="str">
        <f>IF(O166="","",O166*'PR details'!$G8)</f>
        <v/>
      </c>
      <c r="P180" s="24" t="str">
        <f>IF(P166="","",P166*'PR details'!$G8)</f>
        <v/>
      </c>
      <c r="Q180" s="24" t="str">
        <f>IF(Q166="","",Q166*'PR details'!$G8)</f>
        <v/>
      </c>
      <c r="R180" s="24" t="str">
        <f>IF(R166="","",R166*'PR details'!$G8)</f>
        <v/>
      </c>
      <c r="S180" s="226" t="str">
        <f>IF(S166="","",S166*'PR details'!$G8)</f>
        <v/>
      </c>
      <c r="T180" s="400"/>
    </row>
    <row r="181" spans="7:20" ht="20.149999999999999" customHeight="1" thickBot="1" x14ac:dyDescent="0.4">
      <c r="G181" s="396"/>
      <c r="H181" s="118"/>
      <c r="I181" s="119"/>
      <c r="J181" s="125"/>
      <c r="K181" s="130" t="str">
        <f t="shared" si="81"/>
        <v>Area vi</v>
      </c>
      <c r="L181" s="28" t="str">
        <f>IF(L167="","",L167*'PR details'!$G9)</f>
        <v/>
      </c>
      <c r="M181" s="24" t="str">
        <f>IF(M167="","",M167*'PR details'!$G9)</f>
        <v/>
      </c>
      <c r="N181" s="24" t="str">
        <f>IF(N167="","",N167*'PR details'!$G9)</f>
        <v/>
      </c>
      <c r="O181" s="24" t="str">
        <f>IF(O167="","",O167*'PR details'!$G9)</f>
        <v/>
      </c>
      <c r="P181" s="24" t="str">
        <f>IF(P167="","",P167*'PR details'!$G9)</f>
        <v/>
      </c>
      <c r="Q181" s="24" t="str">
        <f>IF(Q167="","",Q167*'PR details'!$G9)</f>
        <v/>
      </c>
      <c r="R181" s="24" t="str">
        <f>IF(R167="","",R167*'PR details'!$G9)</f>
        <v/>
      </c>
      <c r="S181" s="226" t="str">
        <f>IF(S167="","",S167*'PR details'!$G9)</f>
        <v/>
      </c>
      <c r="T181" s="400"/>
    </row>
    <row r="182" spans="7:20" ht="20.149999999999999" customHeight="1" thickBot="1" x14ac:dyDescent="0.4">
      <c r="G182" s="397"/>
      <c r="H182" s="413"/>
      <c r="I182" s="413"/>
      <c r="J182" s="413"/>
      <c r="K182" s="427"/>
      <c r="L182" s="414"/>
      <c r="M182" s="414"/>
      <c r="N182" s="414"/>
      <c r="O182" s="414"/>
      <c r="P182" s="414"/>
      <c r="Q182" s="414"/>
      <c r="R182" s="414"/>
      <c r="S182" s="414"/>
      <c r="T182" s="399"/>
    </row>
    <row r="183" spans="7:20" ht="20.149999999999999" customHeight="1" x14ac:dyDescent="0.35">
      <c r="T183" s="3"/>
    </row>
    <row r="184" spans="7:20" ht="20.149999999999999" customHeight="1" x14ac:dyDescent="0.35">
      <c r="P184" s="102"/>
      <c r="T184" s="3"/>
    </row>
    <row r="185" spans="7:20" ht="20.149999999999999" customHeight="1" thickBot="1" x14ac:dyDescent="0.4">
      <c r="H185" s="19" t="s">
        <v>95</v>
      </c>
      <c r="T185" s="3"/>
    </row>
    <row r="186" spans="7:20" ht="20.149999999999999" customHeight="1" thickBot="1" x14ac:dyDescent="0.4">
      <c r="G186" s="395"/>
      <c r="H186" s="393"/>
      <c r="I186" s="393"/>
      <c r="J186" s="393"/>
      <c r="K186" s="401"/>
      <c r="L186" s="393"/>
      <c r="M186" s="393"/>
      <c r="N186" s="393"/>
      <c r="O186" s="393"/>
      <c r="P186" s="393"/>
      <c r="Q186" s="393"/>
      <c r="R186" s="393"/>
      <c r="S186" s="393"/>
      <c r="T186" s="394"/>
    </row>
    <row r="187" spans="7:20" ht="20.149999999999999" customHeight="1" x14ac:dyDescent="0.35">
      <c r="G187" s="396"/>
      <c r="H187" s="476"/>
      <c r="I187" s="477"/>
      <c r="J187" s="477"/>
      <c r="K187" s="478"/>
      <c r="L187" s="539" t="s">
        <v>246</v>
      </c>
      <c r="M187" s="540"/>
      <c r="N187" s="540"/>
      <c r="O187" s="540"/>
      <c r="P187" s="540"/>
      <c r="Q187" s="540"/>
      <c r="R187" s="540"/>
      <c r="S187" s="553"/>
      <c r="T187" s="400"/>
    </row>
    <row r="188" spans="7:20" ht="49.5" customHeight="1" thickBot="1" x14ac:dyDescent="0.4">
      <c r="G188" s="396"/>
      <c r="H188" s="479"/>
      <c r="I188" s="480"/>
      <c r="J188" s="480"/>
      <c r="K188" s="481"/>
      <c r="L188" s="9" t="s">
        <v>234</v>
      </c>
      <c r="M188" s="10" t="s">
        <v>235</v>
      </c>
      <c r="N188" s="10" t="s">
        <v>236</v>
      </c>
      <c r="O188" s="17" t="s">
        <v>237</v>
      </c>
      <c r="P188" s="17" t="s">
        <v>238</v>
      </c>
      <c r="Q188" s="17" t="s">
        <v>239</v>
      </c>
      <c r="R188" s="138" t="s">
        <v>240</v>
      </c>
      <c r="S188" s="11" t="s">
        <v>241</v>
      </c>
      <c r="T188" s="400"/>
    </row>
    <row r="189" spans="7:20" ht="20.149999999999999" customHeight="1" thickBot="1" x14ac:dyDescent="0.4">
      <c r="G189" s="396"/>
      <c r="H189" s="482"/>
      <c r="I189" s="483"/>
      <c r="J189" s="483"/>
      <c r="K189" s="484"/>
      <c r="L189" s="20" t="str">
        <f t="shared" ref="L189:S189" si="82">IF(COUNT(L176:L181)&lt;1,"",SUM(L176:L181))</f>
        <v/>
      </c>
      <c r="M189" s="21" t="str">
        <f t="shared" si="82"/>
        <v/>
      </c>
      <c r="N189" s="21" t="str">
        <f t="shared" si="82"/>
        <v/>
      </c>
      <c r="O189" s="21" t="str">
        <f t="shared" si="82"/>
        <v/>
      </c>
      <c r="P189" s="21" t="str">
        <f t="shared" si="82"/>
        <v/>
      </c>
      <c r="Q189" s="21" t="str">
        <f t="shared" si="82"/>
        <v/>
      </c>
      <c r="R189" s="21" t="str">
        <f t="shared" si="82"/>
        <v/>
      </c>
      <c r="S189" s="225" t="str">
        <f t="shared" si="82"/>
        <v/>
      </c>
      <c r="T189" s="400"/>
    </row>
    <row r="190" spans="7:20" ht="20.149999999999999" customHeight="1" thickBot="1" x14ac:dyDescent="0.4">
      <c r="G190" s="397"/>
      <c r="H190" s="413"/>
      <c r="I190" s="413"/>
      <c r="J190" s="413"/>
      <c r="K190" s="427"/>
      <c r="L190" s="414"/>
      <c r="M190" s="414"/>
      <c r="N190" s="414"/>
      <c r="O190" s="414"/>
      <c r="P190" s="414"/>
      <c r="Q190" s="414"/>
      <c r="R190" s="414"/>
      <c r="S190" s="414"/>
      <c r="T190" s="399"/>
    </row>
    <row r="191" spans="7:20" ht="20.149999999999999" customHeight="1" x14ac:dyDescent="0.35"/>
    <row r="192" spans="7:20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  <row r="198" ht="20.149999999999999" customHeight="1" x14ac:dyDescent="0.35"/>
    <row r="199" ht="20.149999999999999" customHeight="1" x14ac:dyDescent="0.35"/>
    <row r="200" ht="20.149999999999999" customHeight="1" x14ac:dyDescent="0.35"/>
    <row r="201" ht="20.149999999999999" customHeight="1" x14ac:dyDescent="0.35"/>
    <row r="202" ht="20.149999999999999" customHeight="1" x14ac:dyDescent="0.35"/>
    <row r="203" ht="20.149999999999999" customHeight="1" x14ac:dyDescent="0.35"/>
    <row r="204" ht="20.149999999999999" customHeight="1" x14ac:dyDescent="0.35"/>
    <row r="205" ht="20.149999999999999" customHeight="1" x14ac:dyDescent="0.35"/>
    <row r="206" ht="20.149999999999999" customHeight="1" x14ac:dyDescent="0.35"/>
    <row r="207" ht="20.149999999999999" customHeight="1" x14ac:dyDescent="0.35"/>
    <row r="208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</sheetData>
  <mergeCells count="28">
    <mergeCell ref="L187:S187"/>
    <mergeCell ref="L160:S160"/>
    <mergeCell ref="H187:K189"/>
    <mergeCell ref="H174:H175"/>
    <mergeCell ref="J174:J175"/>
    <mergeCell ref="K174:K175"/>
    <mergeCell ref="L174:S174"/>
    <mergeCell ref="H160:J167"/>
    <mergeCell ref="H84:H85"/>
    <mergeCell ref="I84:I85"/>
    <mergeCell ref="J84:J85"/>
    <mergeCell ref="K84:K85"/>
    <mergeCell ref="L84:S84"/>
    <mergeCell ref="H122:H123"/>
    <mergeCell ref="I122:I123"/>
    <mergeCell ref="J122:J123"/>
    <mergeCell ref="K122:K123"/>
    <mergeCell ref="L122:S122"/>
    <mergeCell ref="H6:H7"/>
    <mergeCell ref="I6:I7"/>
    <mergeCell ref="J6:J7"/>
    <mergeCell ref="K6:K7"/>
    <mergeCell ref="L6:S6"/>
    <mergeCell ref="L46:S46"/>
    <mergeCell ref="H46:H47"/>
    <mergeCell ref="I46:I47"/>
    <mergeCell ref="J46:J47"/>
    <mergeCell ref="K46:K47"/>
  </mergeCells>
  <conditionalFormatting sqref="J8:J37">
    <cfRule type="cellIs" dxfId="13" priority="1" operator="equal">
      <formula>"Manual entry required"</formula>
    </cfRule>
  </conditionalFormatting>
  <conditionalFormatting sqref="L8:S38">
    <cfRule type="cellIs" dxfId="12" priority="3" stopIfTrue="1" operator="equal">
      <formula>"ERROR"</formula>
    </cfRule>
    <cfRule type="cellIs" priority="4" stopIfTrue="1" operator="equal">
      <formula>""</formula>
    </cfRule>
  </conditionalFormatting>
  <conditionalFormatting sqref="O8:O37">
    <cfRule type="cellIs" dxfId="11" priority="9" operator="greaterThanOrEqual">
      <formula>O$40</formula>
    </cfRule>
  </conditionalFormatting>
  <conditionalFormatting sqref="R8:R37">
    <cfRule type="cellIs" dxfId="10" priority="7" operator="greaterThanOrEqual">
      <formula>R$40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1"/>
  </sheetPr>
  <dimension ref="B1:Y41"/>
  <sheetViews>
    <sheetView tabSelected="1" zoomScale="70" zoomScaleNormal="70" workbookViewId="0">
      <selection activeCell="L31" sqref="L31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31.84375" style="3" customWidth="1"/>
    <col min="5" max="5" width="2.84375" style="3" customWidth="1"/>
    <col min="6" max="6" width="13.53515625" style="3" customWidth="1"/>
    <col min="7" max="7" width="3.23046875" style="3" customWidth="1"/>
    <col min="8" max="10" width="14.69140625" style="3" customWidth="1"/>
    <col min="11" max="16" width="20.765625" style="99" customWidth="1"/>
    <col min="17" max="17" width="24.23046875" style="99" customWidth="1"/>
    <col min="18" max="22" width="20.765625" style="99" customWidth="1"/>
    <col min="23" max="23" width="2.84375" style="3" customWidth="1"/>
    <col min="24" max="24" width="8.84375" style="3"/>
    <col min="25" max="25" width="31.4609375" style="3" customWidth="1"/>
    <col min="26" max="16384" width="8.84375" style="3"/>
  </cols>
  <sheetData>
    <row r="1" spans="2:25" ht="12" customHeight="1" x14ac:dyDescent="0.35"/>
    <row r="2" spans="2:25" ht="20.149999999999999" customHeight="1" x14ac:dyDescent="0.35">
      <c r="B2" s="18" t="s">
        <v>473</v>
      </c>
    </row>
    <row r="3" spans="2:25" ht="20.149999999999999" customHeight="1" x14ac:dyDescent="0.35">
      <c r="B3" s="18"/>
    </row>
    <row r="4" spans="2:25" ht="20.149999999999999" customHeight="1" thickBot="1" x14ac:dyDescent="0.4">
      <c r="B4" s="4" t="s">
        <v>413</v>
      </c>
      <c r="H4" s="19" t="s">
        <v>453</v>
      </c>
    </row>
    <row r="5" spans="2:25" ht="20.149999999999999" customHeight="1" thickBot="1" x14ac:dyDescent="0.4">
      <c r="B5" s="5" t="s">
        <v>436</v>
      </c>
      <c r="G5" s="395"/>
      <c r="H5" s="393"/>
      <c r="I5" s="393"/>
      <c r="J5" s="393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394"/>
    </row>
    <row r="6" spans="2:25" ht="20.149999999999999" customHeight="1" x14ac:dyDescent="0.35">
      <c r="B6" s="5" t="s">
        <v>437</v>
      </c>
      <c r="G6" s="396"/>
      <c r="H6" s="467" t="s">
        <v>444</v>
      </c>
      <c r="I6" s="470" t="s">
        <v>445</v>
      </c>
      <c r="J6" s="527" t="s">
        <v>446</v>
      </c>
      <c r="K6" s="520" t="s">
        <v>247</v>
      </c>
      <c r="L6" s="521"/>
      <c r="M6" s="521"/>
      <c r="N6" s="521"/>
      <c r="O6" s="521"/>
      <c r="P6" s="521"/>
      <c r="Q6" s="521"/>
      <c r="R6" s="521"/>
      <c r="S6" s="521"/>
      <c r="T6" s="521"/>
      <c r="U6" s="521"/>
      <c r="V6" s="522"/>
      <c r="W6" s="400"/>
    </row>
    <row r="7" spans="2:25" ht="48" customHeight="1" thickBot="1" x14ac:dyDescent="0.4">
      <c r="B7" s="5" t="s">
        <v>438</v>
      </c>
      <c r="G7" s="396"/>
      <c r="H7" s="469"/>
      <c r="I7" s="472"/>
      <c r="J7" s="500"/>
      <c r="K7" s="59" t="s">
        <v>248</v>
      </c>
      <c r="L7" s="60" t="s">
        <v>249</v>
      </c>
      <c r="M7" s="60" t="s">
        <v>250</v>
      </c>
      <c r="N7" s="61" t="s">
        <v>251</v>
      </c>
      <c r="O7" s="61" t="s">
        <v>252</v>
      </c>
      <c r="P7" s="61" t="s">
        <v>253</v>
      </c>
      <c r="Q7" s="101" t="s">
        <v>254</v>
      </c>
      <c r="R7" s="100" t="s">
        <v>255</v>
      </c>
      <c r="S7" s="60" t="s">
        <v>256</v>
      </c>
      <c r="T7" s="100" t="s">
        <v>257</v>
      </c>
      <c r="U7" s="100" t="s">
        <v>258</v>
      </c>
      <c r="V7" s="161" t="s">
        <v>259</v>
      </c>
      <c r="W7" s="400"/>
    </row>
    <row r="8" spans="2:25" ht="20.149999999999999" customHeight="1" x14ac:dyDescent="0.35">
      <c r="B8" s="5" t="s">
        <v>470</v>
      </c>
      <c r="G8" s="396"/>
      <c r="H8" s="206"/>
      <c r="I8" s="207"/>
      <c r="J8" s="207"/>
      <c r="K8" s="206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14"/>
      <c r="W8" s="400"/>
      <c r="X8" s="99"/>
      <c r="Y8" s="87"/>
    </row>
    <row r="9" spans="2:25" ht="20.149999999999999" customHeight="1" x14ac:dyDescent="0.35">
      <c r="B9" s="5" t="s">
        <v>472</v>
      </c>
      <c r="G9" s="396"/>
      <c r="H9" s="208"/>
      <c r="I9" s="195"/>
      <c r="J9" s="195"/>
      <c r="K9" s="208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215"/>
      <c r="W9" s="400"/>
      <c r="Y9" s="87"/>
    </row>
    <row r="10" spans="2:25" ht="20.149999999999999" customHeight="1" x14ac:dyDescent="0.35">
      <c r="B10" s="5" t="s">
        <v>457</v>
      </c>
      <c r="G10" s="396"/>
      <c r="H10" s="208"/>
      <c r="I10" s="195"/>
      <c r="J10" s="195"/>
      <c r="K10" s="208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215"/>
      <c r="W10" s="400"/>
      <c r="Y10" s="88"/>
    </row>
    <row r="11" spans="2:25" ht="20.149999999999999" customHeight="1" x14ac:dyDescent="0.35">
      <c r="B11" s="5" t="s">
        <v>458</v>
      </c>
      <c r="G11" s="396"/>
      <c r="H11" s="208"/>
      <c r="I11" s="195"/>
      <c r="J11" s="195"/>
      <c r="K11" s="208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215"/>
      <c r="W11" s="400"/>
      <c r="Y11" s="88"/>
    </row>
    <row r="12" spans="2:25" ht="20.149999999999999" customHeight="1" x14ac:dyDescent="0.35">
      <c r="B12" s="5" t="s">
        <v>459</v>
      </c>
      <c r="G12" s="396"/>
      <c r="H12" s="208"/>
      <c r="I12" s="195"/>
      <c r="J12" s="195"/>
      <c r="K12" s="208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215"/>
      <c r="W12" s="400"/>
      <c r="Y12" s="88"/>
    </row>
    <row r="13" spans="2:25" ht="20.149999999999999" customHeight="1" x14ac:dyDescent="0.35">
      <c r="C13" s="3" t="s">
        <v>441</v>
      </c>
      <c r="G13" s="396"/>
      <c r="H13" s="208"/>
      <c r="I13" s="195"/>
      <c r="J13" s="195"/>
      <c r="K13" s="208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215"/>
      <c r="W13" s="400"/>
      <c r="Y13" s="87"/>
    </row>
    <row r="14" spans="2:25" ht="20.149999999999999" customHeight="1" x14ac:dyDescent="0.35">
      <c r="G14" s="396"/>
      <c r="H14" s="208"/>
      <c r="I14" s="195"/>
      <c r="J14" s="195"/>
      <c r="K14" s="208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215"/>
      <c r="W14" s="400"/>
      <c r="Y14" s="87"/>
    </row>
    <row r="15" spans="2:25" ht="20.149999999999999" customHeight="1" thickBot="1" x14ac:dyDescent="0.4">
      <c r="B15" s="4" t="s">
        <v>460</v>
      </c>
      <c r="G15" s="396"/>
      <c r="H15" s="208"/>
      <c r="I15" s="195"/>
      <c r="J15" s="195"/>
      <c r="K15" s="208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215"/>
      <c r="W15" s="400"/>
      <c r="Y15" s="88"/>
    </row>
    <row r="16" spans="2:25" ht="20.149999999999999" customHeight="1" thickBot="1" x14ac:dyDescent="0.4">
      <c r="B16" s="395"/>
      <c r="C16" s="393"/>
      <c r="D16" s="393"/>
      <c r="E16" s="394"/>
      <c r="G16" s="396"/>
      <c r="H16" s="208"/>
      <c r="I16" s="195"/>
      <c r="J16" s="195"/>
      <c r="K16" s="208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15"/>
      <c r="W16" s="400"/>
      <c r="Y16" s="87"/>
    </row>
    <row r="17" spans="2:25" ht="20.149999999999999" customHeight="1" x14ac:dyDescent="0.35">
      <c r="B17" s="396"/>
      <c r="C17" s="26" t="s">
        <v>442</v>
      </c>
      <c r="D17" s="202"/>
      <c r="E17" s="400"/>
      <c r="G17" s="396"/>
      <c r="H17" s="208"/>
      <c r="I17" s="195"/>
      <c r="J17" s="195"/>
      <c r="K17" s="208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215"/>
      <c r="W17" s="400"/>
      <c r="Y17" s="87"/>
    </row>
    <row r="18" spans="2:25" ht="20.149999999999999" customHeight="1" thickBot="1" x14ac:dyDescent="0.4">
      <c r="B18" s="396"/>
      <c r="C18" s="27" t="s">
        <v>443</v>
      </c>
      <c r="D18" s="203"/>
      <c r="E18" s="400"/>
      <c r="G18" s="396"/>
      <c r="H18" s="208"/>
      <c r="I18" s="195"/>
      <c r="J18" s="195"/>
      <c r="K18" s="208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215"/>
      <c r="W18" s="400"/>
      <c r="Y18" s="87"/>
    </row>
    <row r="19" spans="2:25" ht="20.149999999999999" customHeight="1" thickBot="1" x14ac:dyDescent="0.4">
      <c r="B19" s="397"/>
      <c r="C19" s="398"/>
      <c r="D19" s="398"/>
      <c r="E19" s="399"/>
      <c r="G19" s="396"/>
      <c r="H19" s="208"/>
      <c r="I19" s="195"/>
      <c r="J19" s="195"/>
      <c r="K19" s="208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215"/>
      <c r="W19" s="400"/>
      <c r="Y19" s="87"/>
    </row>
    <row r="20" spans="2:25" ht="20.149999999999999" customHeight="1" x14ac:dyDescent="0.35">
      <c r="G20" s="396"/>
      <c r="H20" s="208"/>
      <c r="I20" s="195"/>
      <c r="J20" s="195"/>
      <c r="K20" s="208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215"/>
      <c r="W20" s="400"/>
      <c r="Y20" s="87"/>
    </row>
    <row r="21" spans="2:25" ht="20.149999999999999" customHeight="1" x14ac:dyDescent="0.35">
      <c r="G21" s="396"/>
      <c r="H21" s="208"/>
      <c r="I21" s="195"/>
      <c r="J21" s="195"/>
      <c r="K21" s="208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215"/>
      <c r="W21" s="400"/>
      <c r="Y21" s="88"/>
    </row>
    <row r="22" spans="2:25" ht="20.149999999999999" customHeight="1" x14ac:dyDescent="0.35">
      <c r="G22" s="396"/>
      <c r="H22" s="208"/>
      <c r="I22" s="195"/>
      <c r="J22" s="195"/>
      <c r="K22" s="208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215"/>
      <c r="W22" s="400"/>
      <c r="Y22" s="88"/>
    </row>
    <row r="23" spans="2:25" ht="20.149999999999999" customHeight="1" x14ac:dyDescent="0.35">
      <c r="G23" s="396"/>
      <c r="H23" s="208"/>
      <c r="I23" s="195"/>
      <c r="J23" s="195"/>
      <c r="K23" s="208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215"/>
      <c r="W23" s="400"/>
      <c r="Y23" s="87"/>
    </row>
    <row r="24" spans="2:25" ht="20.149999999999999" customHeight="1" x14ac:dyDescent="0.35">
      <c r="G24" s="396"/>
      <c r="H24" s="208"/>
      <c r="I24" s="195"/>
      <c r="J24" s="195"/>
      <c r="K24" s="208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215"/>
      <c r="W24" s="400"/>
      <c r="Y24" s="88"/>
    </row>
    <row r="25" spans="2:25" ht="20.149999999999999" customHeight="1" x14ac:dyDescent="0.35">
      <c r="G25" s="396"/>
      <c r="H25" s="208"/>
      <c r="I25" s="195"/>
      <c r="J25" s="195"/>
      <c r="K25" s="208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215"/>
      <c r="W25" s="400"/>
      <c r="Y25" s="87"/>
    </row>
    <row r="26" spans="2:25" ht="20.149999999999999" customHeight="1" x14ac:dyDescent="0.35">
      <c r="G26" s="396"/>
      <c r="H26" s="208"/>
      <c r="I26" s="195"/>
      <c r="J26" s="195"/>
      <c r="K26" s="208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215"/>
      <c r="W26" s="400"/>
      <c r="Y26" s="87"/>
    </row>
    <row r="27" spans="2:25" ht="20.149999999999999" customHeight="1" x14ac:dyDescent="0.35">
      <c r="G27" s="396"/>
      <c r="H27" s="208"/>
      <c r="I27" s="195"/>
      <c r="J27" s="195"/>
      <c r="K27" s="208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215"/>
      <c r="W27" s="400"/>
      <c r="Y27" s="88"/>
    </row>
    <row r="28" spans="2:25" ht="20.149999999999999" customHeight="1" x14ac:dyDescent="0.35">
      <c r="G28" s="396"/>
      <c r="H28" s="208"/>
      <c r="I28" s="195"/>
      <c r="J28" s="195"/>
      <c r="K28" s="208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215"/>
      <c r="W28" s="400"/>
      <c r="Y28" s="88"/>
    </row>
    <row r="29" spans="2:25" ht="20.149999999999999" customHeight="1" x14ac:dyDescent="0.35">
      <c r="G29" s="396"/>
      <c r="H29" s="208"/>
      <c r="I29" s="195"/>
      <c r="J29" s="195"/>
      <c r="K29" s="208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215"/>
      <c r="W29" s="400"/>
      <c r="Y29" s="87"/>
    </row>
    <row r="30" spans="2:25" ht="20.149999999999999" customHeight="1" x14ac:dyDescent="0.35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64"/>
      <c r="W30" s="400"/>
      <c r="Y30" s="87"/>
    </row>
    <row r="31" spans="2:25" ht="20.149999999999999" customHeight="1" x14ac:dyDescent="0.35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64"/>
      <c r="W31" s="400"/>
    </row>
    <row r="32" spans="2:25" ht="20.149999999999999" customHeight="1" x14ac:dyDescent="0.35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64"/>
      <c r="W32" s="400"/>
    </row>
    <row r="33" spans="7:23" ht="20.149999999999999" customHeight="1" x14ac:dyDescent="0.35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64"/>
      <c r="W33" s="400"/>
    </row>
    <row r="34" spans="7:23" ht="20.149999999999999" customHeight="1" x14ac:dyDescent="0.35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64"/>
      <c r="W34" s="400"/>
    </row>
    <row r="35" spans="7:23" ht="20.149999999999999" customHeight="1" x14ac:dyDescent="0.35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64"/>
      <c r="W35" s="400"/>
    </row>
    <row r="36" spans="7:23" ht="20.149999999999999" customHeight="1" x14ac:dyDescent="0.35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64"/>
      <c r="W36" s="400"/>
    </row>
    <row r="37" spans="7:23" ht="20.149999999999999" customHeight="1" thickBot="1" x14ac:dyDescent="0.4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65"/>
      <c r="W37" s="400"/>
    </row>
    <row r="38" spans="7:23" ht="20.149999999999999" customHeight="1" thickBot="1" x14ac:dyDescent="0.4">
      <c r="G38" s="396"/>
      <c r="H38" s="503" t="s">
        <v>125</v>
      </c>
      <c r="I38" s="504"/>
      <c r="J38" s="505"/>
      <c r="K38" s="211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66"/>
      <c r="W38" s="400"/>
    </row>
    <row r="39" spans="7:23" ht="20.149999999999999" customHeight="1" thickBot="1" x14ac:dyDescent="0.4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399"/>
    </row>
    <row r="41" spans="7:23" ht="20.149999999999999" customHeight="1" x14ac:dyDescent="0.35">
      <c r="K41" s="160"/>
    </row>
  </sheetData>
  <sheetProtection algorithmName="SHA-512" hashValue="cyexjJtFWSjfI+Z0tSUR73YwWchPXQmPcSH8zA6qNWQdZOYvCqpjgTUIaNZQpk0RXBu4BCKDThqwbhZKsUPP2Q==" saltValue="EwBlwaTmh9t6CXNKIlAGhA==" spinCount="100000" sheet="1" selectLockedCells="1"/>
  <mergeCells count="5">
    <mergeCell ref="K6:V6"/>
    <mergeCell ref="H38:J38"/>
    <mergeCell ref="H6:H7"/>
    <mergeCell ref="I6:I7"/>
    <mergeCell ref="J6:J7"/>
  </mergeCells>
  <conditionalFormatting sqref="D17:D18">
    <cfRule type="cellIs" dxfId="9" priority="4" stopIfTrue="1" operator="equal">
      <formula>""</formula>
    </cfRule>
  </conditionalFormatting>
  <conditionalFormatting sqref="H8:J37">
    <cfRule type="cellIs" dxfId="8" priority="1" stopIfTrue="1" operator="equal">
      <formula>""</formula>
    </cfRule>
  </conditionalFormatting>
  <conditionalFormatting sqref="J8:J37">
    <cfRule type="expression" dxfId="7" priority="2" stopIfTrue="1">
      <formula>(ISNUMBER(SEARCH(",",J8)))</formula>
    </cfRule>
  </conditionalFormatting>
  <conditionalFormatting sqref="K8:V37">
    <cfRule type="cellIs" priority="11" stopIfTrue="1" operator="between">
      <formula>K$38</formula>
      <formula>100000000000000</formula>
    </cfRule>
    <cfRule type="cellIs" dxfId="5" priority="14" stopIfTrue="1" operator="lessThan">
      <formula>K$38</formula>
    </cfRule>
    <cfRule type="cellIs" dxfId="4" priority="16" stopIfTrue="1" operator="notEqual">
      <formula>"&lt;LOD"</formula>
    </cfRule>
  </conditionalFormatting>
  <conditionalFormatting sqref="K8:V38">
    <cfRule type="cellIs" dxfId="3" priority="10" stopIfTrue="1" operator="equal">
      <formula>""</formula>
    </cfRule>
  </conditionalFormatting>
  <dataValidations count="1">
    <dataValidation type="custom" showErrorMessage="1" errorTitle="Invalid Entry" error="Enter numerical values only, or if the value for input is less than the limit of detection, enter &quot;&lt;LOD&quot; in the cell._x000a__x000a_Ensure you have entered the limit of detection for the compound before entering the analysis outputs._x000a_" sqref="K8:V37" xr:uid="{00000000-0002-0000-0F00-000000000000}">
      <formula1>OR(AND(ISNUMBER(K8), K$38&lt;&gt;"", K8&gt;=K$38), AND(NOT(ISNUMBER(K8)), K8="&lt;LOD"))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673B20-96C2-4DEC-9B25-D19719180517}">
            <xm:f>NOT(ISNUMBER(MATCH(J8,'Gwybodaeth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F00-000001000000}">
          <x14:formula1>
            <xm:f>'Gwybodaeth Ymgeiswyr'!$C$25:$C$30</xm:f>
          </x14:formula1>
          <xm:sqref>I8:I37</xm:sqref>
        </x14:dataValidation>
        <x14:dataValidation type="list" allowBlank="1" showDropDown="1" showInputMessage="1" showErrorMessage="1" promptTitle="Select ID from drop down list" prompt="Sample IDs must align to those entered on the Application info sheet. Multiple IDs may be entered where samples are bulked._x000a__x000a_If a form does not pop up when the cell is selected, reopen workbook and ensure macro's are enabled." xr:uid="{00000000-0002-0000-0F00-000002000000}">
          <x14:formula1>
            <xm:f>'Gwybodaeth Ymgeiswyr'!$K$8:$K$35</xm:f>
          </x14:formula1>
          <xm:sqref>J8:J37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8E57-4B82-4A80-95B7-28E9C1DD0EF7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009999"/>
  </sheetPr>
  <dimension ref="B1:X730"/>
  <sheetViews>
    <sheetView zoomScale="70" zoomScaleNormal="70" workbookViewId="0">
      <selection activeCell="S204" sqref="S204:S205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23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24.3046875" style="3" bestFit="1" customWidth="1"/>
    <col min="11" max="11" width="26.53515625" style="131" bestFit="1" customWidth="1"/>
    <col min="12" max="15" width="24.765625" style="3" customWidth="1"/>
    <col min="16" max="16" width="22.765625" style="3" customWidth="1"/>
    <col min="17" max="17" width="24.765625" style="3" customWidth="1"/>
    <col min="18" max="18" width="27.3046875" style="3" customWidth="1"/>
    <col min="19" max="23" width="24.765625" style="3" customWidth="1"/>
    <col min="24" max="24" width="3.4609375" style="70" customWidth="1"/>
    <col min="25" max="25" width="3.84375" style="3" customWidth="1"/>
    <col min="26" max="16384" width="8.84375" style="3"/>
  </cols>
  <sheetData>
    <row r="1" spans="2:24" ht="12" customHeight="1" x14ac:dyDescent="0.35"/>
    <row r="2" spans="2:24" ht="20.149999999999999" customHeight="1" x14ac:dyDescent="0.35">
      <c r="B2" s="18" t="s">
        <v>260</v>
      </c>
    </row>
    <row r="3" spans="2:24" ht="20.149999999999999" customHeight="1" x14ac:dyDescent="0.35">
      <c r="B3" s="18"/>
    </row>
    <row r="4" spans="2:24" ht="20.149999999999999" customHeight="1" thickBot="1" x14ac:dyDescent="0.4">
      <c r="B4" s="4" t="s">
        <v>71</v>
      </c>
      <c r="H4" s="19" t="s">
        <v>261</v>
      </c>
    </row>
    <row r="5" spans="2:24" ht="20.149999999999999" customHeight="1" thickBot="1" x14ac:dyDescent="0.4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4"/>
    </row>
    <row r="6" spans="2:24" ht="20.149999999999999" customHeight="1" x14ac:dyDescent="0.35">
      <c r="B6" s="396"/>
      <c r="C6" s="26" t="s">
        <v>4</v>
      </c>
      <c r="D6" s="197" t="str">
        <f>IF('Gwybodaeth Ymgeiswyr'!E15="","",'Gwybodaeth Ymgeiswyr'!E15)</f>
        <v/>
      </c>
      <c r="E6" s="400"/>
      <c r="G6" s="396"/>
      <c r="H6" s="467" t="s">
        <v>23</v>
      </c>
      <c r="I6" s="470" t="s">
        <v>9</v>
      </c>
      <c r="J6" s="470" t="s">
        <v>78</v>
      </c>
      <c r="K6" s="527" t="s">
        <v>2</v>
      </c>
      <c r="L6" s="520" t="s">
        <v>247</v>
      </c>
      <c r="M6" s="521"/>
      <c r="N6" s="521"/>
      <c r="O6" s="521"/>
      <c r="P6" s="521"/>
      <c r="Q6" s="521"/>
      <c r="R6" s="521"/>
      <c r="S6" s="521"/>
      <c r="T6" s="521"/>
      <c r="U6" s="521"/>
      <c r="V6" s="521"/>
      <c r="W6" s="522"/>
      <c r="X6" s="400"/>
    </row>
    <row r="7" spans="2:24" ht="60" customHeight="1" thickBot="1" x14ac:dyDescent="0.4">
      <c r="B7" s="396"/>
      <c r="C7" s="31" t="s">
        <v>89</v>
      </c>
      <c r="D7" s="198" t="str">
        <f>IF('Gwybodaeth Ymgeiswyr'!E16="","",'Gwybodaeth Ymgeiswyr'!E16)</f>
        <v/>
      </c>
      <c r="E7" s="400"/>
      <c r="G7" s="396"/>
      <c r="H7" s="469"/>
      <c r="I7" s="472"/>
      <c r="J7" s="472"/>
      <c r="K7" s="500"/>
      <c r="L7" s="9" t="s">
        <v>248</v>
      </c>
      <c r="M7" s="10" t="s">
        <v>249</v>
      </c>
      <c r="N7" s="10" t="s">
        <v>250</v>
      </c>
      <c r="O7" s="17" t="s">
        <v>251</v>
      </c>
      <c r="P7" s="17" t="s">
        <v>252</v>
      </c>
      <c r="Q7" s="17" t="s">
        <v>253</v>
      </c>
      <c r="R7" s="138" t="s">
        <v>254</v>
      </c>
      <c r="S7" s="138" t="s">
        <v>255</v>
      </c>
      <c r="T7" s="10" t="s">
        <v>256</v>
      </c>
      <c r="U7" s="238" t="s">
        <v>257</v>
      </c>
      <c r="V7" s="238" t="s">
        <v>258</v>
      </c>
      <c r="W7" s="161" t="s">
        <v>259</v>
      </c>
      <c r="X7" s="400"/>
    </row>
    <row r="8" spans="2:24" ht="20.149999999999999" customHeight="1" x14ac:dyDescent="0.35">
      <c r="B8" s="396"/>
      <c r="C8" s="31" t="s">
        <v>5</v>
      </c>
      <c r="D8" s="198" t="str">
        <f>IF('Gwybodaeth Ymgeiswyr'!E17="","",'Gwybodaeth Ymgeiswyr'!E17)</f>
        <v/>
      </c>
      <c r="E8" s="400"/>
      <c r="G8" s="396"/>
      <c r="H8" s="20" t="str">
        <f>IF('Data deunydd gwrth-fflamau wedi'!H8="","",'Data deunydd gwrth-fflamau wedi'!H8)</f>
        <v/>
      </c>
      <c r="I8" s="21" t="str">
        <f>IF('Data deunydd gwrth-fflamau wedi'!I8="","",'Data deunydd gwrth-fflamau wedi'!I8)</f>
        <v/>
      </c>
      <c r="J8" s="205" t="str">
        <f>IFERROR(IF(K8="","",(IF(VLOOKUP(K8,'Gwybodaeth Ymgeiswyr'!$K$8:$L$37,2,0)="y","y",""))),"Manual entry required")</f>
        <v/>
      </c>
      <c r="K8" s="36" t="str">
        <f>IF('Data deunydd gwrth-fflamau wedi'!J8="","",'Data deunydd gwrth-fflamau wedi'!J8)</f>
        <v/>
      </c>
      <c r="L8" s="20" t="str">
        <f>IF('Data deunydd gwrth-fflamau wedi'!K8="","",IF(ISNUMBER('Data deunydd gwrth-fflamau wedi'!K8)=TRUE, IF('Data deunydd gwrth-fflamau wedi'!K8&lt;'Data deunydd gwrth-fflamau wedi'!K$38, "ERROR", 'Data deunydd gwrth-fflamau wedi'!K8), IF('Data deunydd gwrth-fflamau wedi'!K8="&lt;LOD",'Data deunydd gwrth-fflamau wedi'!K$38, "ERROR")))</f>
        <v/>
      </c>
      <c r="M8" s="140" t="str">
        <f>IF('Data deunydd gwrth-fflamau wedi'!L8="","",IF(ISNUMBER('Data deunydd gwrth-fflamau wedi'!L8)=TRUE, IF('Data deunydd gwrth-fflamau wedi'!L8&lt;'Data deunydd gwrth-fflamau wedi'!L$38, "ERROR", 'Data deunydd gwrth-fflamau wedi'!L8), IF('Data deunydd gwrth-fflamau wedi'!L8="&lt;LOD",'Data deunydd gwrth-fflamau wedi'!L$38, "ERROR")))</f>
        <v/>
      </c>
      <c r="N8" s="140" t="str">
        <f>IF('Data deunydd gwrth-fflamau wedi'!M8="","",IF(ISNUMBER('Data deunydd gwrth-fflamau wedi'!M8)=TRUE, IF('Data deunydd gwrth-fflamau wedi'!M8&lt;'Data deunydd gwrth-fflamau wedi'!M$38, "ERROR", 'Data deunydd gwrth-fflamau wedi'!M8), IF('Data deunydd gwrth-fflamau wedi'!M8="&lt;LOD",'Data deunydd gwrth-fflamau wedi'!M$38, "ERROR")))</f>
        <v/>
      </c>
      <c r="O8" s="140" t="str">
        <f>IF('Data deunydd gwrth-fflamau wedi'!N8="","",IF(ISNUMBER('Data deunydd gwrth-fflamau wedi'!N8)=TRUE, IF('Data deunydd gwrth-fflamau wedi'!N8&lt;'Data deunydd gwrth-fflamau wedi'!N$38, "ERROR", 'Data deunydd gwrth-fflamau wedi'!N8), IF('Data deunydd gwrth-fflamau wedi'!N8="&lt;LOD",'Data deunydd gwrth-fflamau wedi'!N$38, "ERROR")))</f>
        <v/>
      </c>
      <c r="P8" s="140" t="str">
        <f>IF('Data deunydd gwrth-fflamau wedi'!O8="","",IF(ISNUMBER('Data deunydd gwrth-fflamau wedi'!O8)=TRUE, IF('Data deunydd gwrth-fflamau wedi'!O8&lt;'Data deunydd gwrth-fflamau wedi'!O$38, "ERROR", 'Data deunydd gwrth-fflamau wedi'!O8), IF('Data deunydd gwrth-fflamau wedi'!O8="&lt;LOD",'Data deunydd gwrth-fflamau wedi'!O$38, "ERROR")))</f>
        <v/>
      </c>
      <c r="Q8" s="140" t="str">
        <f>IF('Data deunydd gwrth-fflamau wedi'!P8="","",IF(ISNUMBER('Data deunydd gwrth-fflamau wedi'!P8)=TRUE, IF('Data deunydd gwrth-fflamau wedi'!P8&lt;'Data deunydd gwrth-fflamau wedi'!P$38, "ERROR", 'Data deunydd gwrth-fflamau wedi'!P8), IF('Data deunydd gwrth-fflamau wedi'!P8="&lt;LOD",'Data deunydd gwrth-fflamau wedi'!P$38, "ERROR")))</f>
        <v/>
      </c>
      <c r="R8" s="140" t="str">
        <f>IF('Data deunydd gwrth-fflamau wedi'!Q8="","",IF(ISNUMBER('Data deunydd gwrth-fflamau wedi'!Q8)=TRUE, IF('Data deunydd gwrth-fflamau wedi'!Q8&lt;'Data deunydd gwrth-fflamau wedi'!Q$38, "ERROR", 'Data deunydd gwrth-fflamau wedi'!Q8), IF('Data deunydd gwrth-fflamau wedi'!Q8="&lt;LOD",'Data deunydd gwrth-fflamau wedi'!Q$38, "ERROR")))</f>
        <v/>
      </c>
      <c r="S8" s="140" t="str">
        <f>IF('Data deunydd gwrth-fflamau wedi'!R8="","",IF(ISNUMBER('Data deunydd gwrth-fflamau wedi'!R8)=TRUE, IF('Data deunydd gwrth-fflamau wedi'!R8&lt;'Data deunydd gwrth-fflamau wedi'!R$38, "ERROR", 'Data deunydd gwrth-fflamau wedi'!R8), IF('Data deunydd gwrth-fflamau wedi'!R8="&lt;LOD",'Data deunydd gwrth-fflamau wedi'!R$38, "ERROR")))</f>
        <v/>
      </c>
      <c r="T8" s="140" t="str">
        <f>IF('Data deunydd gwrth-fflamau wedi'!S8="","",IF(ISNUMBER('Data deunydd gwrth-fflamau wedi'!S8)=TRUE, IF('Data deunydd gwrth-fflamau wedi'!S8&lt;'Data deunydd gwrth-fflamau wedi'!S$38, "ERROR", 'Data deunydd gwrth-fflamau wedi'!S8), IF('Data deunydd gwrth-fflamau wedi'!S8="&lt;LOD",'Data deunydd gwrth-fflamau wedi'!S$38, "ERROR")))</f>
        <v/>
      </c>
      <c r="U8" s="140" t="str">
        <f>IF('Data deunydd gwrth-fflamau wedi'!T8="","",IF(ISNUMBER('Data deunydd gwrth-fflamau wedi'!T8)=TRUE, IF('Data deunydd gwrth-fflamau wedi'!T8&lt;'Data deunydd gwrth-fflamau wedi'!T$38, "ERROR", 'Data deunydd gwrth-fflamau wedi'!T8), IF('Data deunydd gwrth-fflamau wedi'!T8="&lt;LOD",'Data deunydd gwrth-fflamau wedi'!T$38, "ERROR")))</f>
        <v/>
      </c>
      <c r="V8" s="140" t="str">
        <f>IF('Data deunydd gwrth-fflamau wedi'!U8="","",IF(ISNUMBER('Data deunydd gwrth-fflamau wedi'!U8)=TRUE, IF('Data deunydd gwrth-fflamau wedi'!U8&lt;'Data deunydd gwrth-fflamau wedi'!U$38, "ERROR", 'Data deunydd gwrth-fflamau wedi'!U8), IF('Data deunydd gwrth-fflamau wedi'!U8="&lt;LOD",'Data deunydd gwrth-fflamau wedi'!U$38, "ERROR")))</f>
        <v/>
      </c>
      <c r="W8" s="268" t="str">
        <f>IF('Data deunydd gwrth-fflamau wedi'!V8="","",IF(ISNUMBER('Data deunydd gwrth-fflamau wedi'!V8)=TRUE, IF('Data deunydd gwrth-fflamau wedi'!V8&lt;'Data deunydd gwrth-fflamau wedi'!V$38, "ERROR", 'Data deunydd gwrth-fflamau wedi'!V8), IF('Data deunydd gwrth-fflamau wedi'!V8="&lt;LOD",'Data deunydd gwrth-fflamau wedi'!V$38, "ERROR")))</f>
        <v/>
      </c>
      <c r="X8" s="400"/>
    </row>
    <row r="9" spans="2:24" ht="20.149999999999999" customHeight="1" x14ac:dyDescent="0.35">
      <c r="B9" s="396"/>
      <c r="C9" s="31" t="s">
        <v>6</v>
      </c>
      <c r="D9" s="199" t="str">
        <f>IF('Gwybodaeth Ymgeiswyr'!E18="","",'Gwybodaeth Ymgeiswyr'!E18)</f>
        <v/>
      </c>
      <c r="E9" s="400"/>
      <c r="G9" s="396"/>
      <c r="H9" s="23" t="str">
        <f>IF('Data deunydd gwrth-fflamau wedi'!H9="","",'Data deunydd gwrth-fflamau wedi'!H9)</f>
        <v/>
      </c>
      <c r="I9" s="24" t="str">
        <f>IF('Data deunydd gwrth-fflamau wedi'!I9="","",'Data deunydd gwrth-fflamau wedi'!I9)</f>
        <v/>
      </c>
      <c r="J9" s="204" t="str">
        <f>IFERROR(IF(K9="","",(IF(VLOOKUP(K9,'Gwybodaeth Ymgeiswyr'!$K$8:$L$37,2,0)="y","y",""))),"Manual entry required")</f>
        <v/>
      </c>
      <c r="K9" s="37" t="str">
        <f>IF('Data deunydd gwrth-fflamau wedi'!J9="","",'Data deunydd gwrth-fflamau wedi'!J9)</f>
        <v/>
      </c>
      <c r="L9" s="23" t="str">
        <f>IF('Data deunydd gwrth-fflamau wedi'!K9="","",IF(ISNUMBER('Data deunydd gwrth-fflamau wedi'!K9)=TRUE, IF('Data deunydd gwrth-fflamau wedi'!K9&lt;'Data deunydd gwrth-fflamau wedi'!K$38, "ERROR", 'Data deunydd gwrth-fflamau wedi'!K9), IF('Data deunydd gwrth-fflamau wedi'!K9="&lt;LOD",'Data deunydd gwrth-fflamau wedi'!K$38, "ERROR")))</f>
        <v/>
      </c>
      <c r="M9" s="141" t="str">
        <f>IF('Data deunydd gwrth-fflamau wedi'!L9="","",IF(ISNUMBER('Data deunydd gwrth-fflamau wedi'!L9)=TRUE, IF('Data deunydd gwrth-fflamau wedi'!L9&lt;'Data deunydd gwrth-fflamau wedi'!L$38, "ERROR", 'Data deunydd gwrth-fflamau wedi'!L9), IF('Data deunydd gwrth-fflamau wedi'!L9="&lt;LOD",'Data deunydd gwrth-fflamau wedi'!L$38, "ERROR")))</f>
        <v/>
      </c>
      <c r="N9" s="141" t="str">
        <f>IF('Data deunydd gwrth-fflamau wedi'!M9="","",IF(ISNUMBER('Data deunydd gwrth-fflamau wedi'!M9)=TRUE, IF('Data deunydd gwrth-fflamau wedi'!M9&lt;'Data deunydd gwrth-fflamau wedi'!M$38, "ERROR", 'Data deunydd gwrth-fflamau wedi'!M9), IF('Data deunydd gwrth-fflamau wedi'!M9="&lt;LOD",'Data deunydd gwrth-fflamau wedi'!M$38, "ERROR")))</f>
        <v/>
      </c>
      <c r="O9" s="141" t="str">
        <f>IF('Data deunydd gwrth-fflamau wedi'!N9="","",IF(ISNUMBER('Data deunydd gwrth-fflamau wedi'!N9)=TRUE, IF('Data deunydd gwrth-fflamau wedi'!N9&lt;'Data deunydd gwrth-fflamau wedi'!N$38, "ERROR", 'Data deunydd gwrth-fflamau wedi'!N9), IF('Data deunydd gwrth-fflamau wedi'!N9="&lt;LOD",'Data deunydd gwrth-fflamau wedi'!N$38, "ERROR")))</f>
        <v/>
      </c>
      <c r="P9" s="141" t="str">
        <f>IF('Data deunydd gwrth-fflamau wedi'!O9="","",IF(ISNUMBER('Data deunydd gwrth-fflamau wedi'!O9)=TRUE, IF('Data deunydd gwrth-fflamau wedi'!O9&lt;'Data deunydd gwrth-fflamau wedi'!O$38, "ERROR", 'Data deunydd gwrth-fflamau wedi'!O9), IF('Data deunydd gwrth-fflamau wedi'!O9="&lt;LOD",'Data deunydd gwrth-fflamau wedi'!O$38, "ERROR")))</f>
        <v/>
      </c>
      <c r="Q9" s="141" t="str">
        <f>IF('Data deunydd gwrth-fflamau wedi'!P9="","",IF(ISNUMBER('Data deunydd gwrth-fflamau wedi'!P9)=TRUE, IF('Data deunydd gwrth-fflamau wedi'!P9&lt;'Data deunydd gwrth-fflamau wedi'!P$38, "ERROR", 'Data deunydd gwrth-fflamau wedi'!P9), IF('Data deunydd gwrth-fflamau wedi'!P9="&lt;LOD",'Data deunydd gwrth-fflamau wedi'!P$38, "ERROR")))</f>
        <v/>
      </c>
      <c r="R9" s="141" t="str">
        <f>IF('Data deunydd gwrth-fflamau wedi'!Q9="","",IF(ISNUMBER('Data deunydd gwrth-fflamau wedi'!Q9)=TRUE, IF('Data deunydd gwrth-fflamau wedi'!Q9&lt;'Data deunydd gwrth-fflamau wedi'!Q$38, "ERROR", 'Data deunydd gwrth-fflamau wedi'!Q9), IF('Data deunydd gwrth-fflamau wedi'!Q9="&lt;LOD",'Data deunydd gwrth-fflamau wedi'!Q$38, "ERROR")))</f>
        <v/>
      </c>
      <c r="S9" s="141" t="str">
        <f>IF('Data deunydd gwrth-fflamau wedi'!R9="","",IF(ISNUMBER('Data deunydd gwrth-fflamau wedi'!R9)=TRUE, IF('Data deunydd gwrth-fflamau wedi'!R9&lt;'Data deunydd gwrth-fflamau wedi'!R$38, "ERROR", 'Data deunydd gwrth-fflamau wedi'!R9), IF('Data deunydd gwrth-fflamau wedi'!R9="&lt;LOD",'Data deunydd gwrth-fflamau wedi'!R$38, "ERROR")))</f>
        <v/>
      </c>
      <c r="T9" s="141" t="str">
        <f>IF('Data deunydd gwrth-fflamau wedi'!S9="","",IF(ISNUMBER('Data deunydd gwrth-fflamau wedi'!S9)=TRUE, IF('Data deunydd gwrth-fflamau wedi'!S9&lt;'Data deunydd gwrth-fflamau wedi'!S$38, "ERROR", 'Data deunydd gwrth-fflamau wedi'!S9), IF('Data deunydd gwrth-fflamau wedi'!S9="&lt;LOD",'Data deunydd gwrth-fflamau wedi'!S$38, "ERROR")))</f>
        <v/>
      </c>
      <c r="U9" s="141" t="str">
        <f>IF('Data deunydd gwrth-fflamau wedi'!T9="","",IF(ISNUMBER('Data deunydd gwrth-fflamau wedi'!T9)=TRUE, IF('Data deunydd gwrth-fflamau wedi'!T9&lt;'Data deunydd gwrth-fflamau wedi'!T$38, "ERROR", 'Data deunydd gwrth-fflamau wedi'!T9), IF('Data deunydd gwrth-fflamau wedi'!T9="&lt;LOD",'Data deunydd gwrth-fflamau wedi'!T$38, "ERROR")))</f>
        <v/>
      </c>
      <c r="V9" s="141" t="str">
        <f>IF('Data deunydd gwrth-fflamau wedi'!U9="","",IF(ISNUMBER('Data deunydd gwrth-fflamau wedi'!U9)=TRUE, IF('Data deunydd gwrth-fflamau wedi'!U9&lt;'Data deunydd gwrth-fflamau wedi'!U$38, "ERROR", 'Data deunydd gwrth-fflamau wedi'!U9), IF('Data deunydd gwrth-fflamau wedi'!U9="&lt;LOD",'Data deunydd gwrth-fflamau wedi'!U$38, "ERROR")))</f>
        <v/>
      </c>
      <c r="W9" s="269" t="str">
        <f>IF('Data deunydd gwrth-fflamau wedi'!V9="","",IF(ISNUMBER('Data deunydd gwrth-fflamau wedi'!V9)=TRUE, IF('Data deunydd gwrth-fflamau wedi'!V9&lt;'Data deunydd gwrth-fflamau wedi'!V$38, "ERROR", 'Data deunydd gwrth-fflamau wedi'!V9), IF('Data deunydd gwrth-fflamau wedi'!V9="&lt;LOD",'Data deunydd gwrth-fflamau wedi'!V$38, "ERROR")))</f>
        <v/>
      </c>
      <c r="X9" s="400"/>
    </row>
    <row r="10" spans="2:24" ht="20.149999999999999" customHeight="1" thickBot="1" x14ac:dyDescent="0.4">
      <c r="B10" s="396"/>
      <c r="C10" s="32" t="s">
        <v>7</v>
      </c>
      <c r="D10" s="200" t="str">
        <f>IF('Gwybodaeth Ymgeiswyr'!E19="","",'Gwybodaeth Ymgeiswyr'!E19)</f>
        <v/>
      </c>
      <c r="E10" s="400"/>
      <c r="G10" s="396"/>
      <c r="H10" s="23" t="str">
        <f>IF('Data deunydd gwrth-fflamau wedi'!H10="","",'Data deunydd gwrth-fflamau wedi'!H10)</f>
        <v/>
      </c>
      <c r="I10" s="24" t="str">
        <f>IF('Data deunydd gwrth-fflamau wedi'!I10="","",'Data deunydd gwrth-fflamau wedi'!I10)</f>
        <v/>
      </c>
      <c r="J10" s="204" t="str">
        <f>IFERROR(IF(K10="","",(IF(VLOOKUP(K10,'Gwybodaeth Ymgeiswyr'!$K$8:$L$37,2,0)="y","y",""))),"Manual entry required")</f>
        <v/>
      </c>
      <c r="K10" s="37" t="str">
        <f>IF('Data deunydd gwrth-fflamau wedi'!J10="","",'Data deunydd gwrth-fflamau wedi'!J10)</f>
        <v/>
      </c>
      <c r="L10" s="23" t="str">
        <f>IF('Data deunydd gwrth-fflamau wedi'!K10="","",IF(ISNUMBER('Data deunydd gwrth-fflamau wedi'!K10)=TRUE, IF('Data deunydd gwrth-fflamau wedi'!K10&lt;'Data deunydd gwrth-fflamau wedi'!K$38, "ERROR", 'Data deunydd gwrth-fflamau wedi'!K10), IF('Data deunydd gwrth-fflamau wedi'!K10="&lt;LOD",'Data deunydd gwrth-fflamau wedi'!K$38, "ERROR")))</f>
        <v/>
      </c>
      <c r="M10" s="141" t="str">
        <f>IF('Data deunydd gwrth-fflamau wedi'!L10="","",IF(ISNUMBER('Data deunydd gwrth-fflamau wedi'!L10)=TRUE, IF('Data deunydd gwrth-fflamau wedi'!L10&lt;'Data deunydd gwrth-fflamau wedi'!L$38, "ERROR", 'Data deunydd gwrth-fflamau wedi'!L10), IF('Data deunydd gwrth-fflamau wedi'!L10="&lt;LOD",'Data deunydd gwrth-fflamau wedi'!L$38, "ERROR")))</f>
        <v/>
      </c>
      <c r="N10" s="141" t="str">
        <f>IF('Data deunydd gwrth-fflamau wedi'!M10="","",IF(ISNUMBER('Data deunydd gwrth-fflamau wedi'!M10)=TRUE, IF('Data deunydd gwrth-fflamau wedi'!M10&lt;'Data deunydd gwrth-fflamau wedi'!M$38, "ERROR", 'Data deunydd gwrth-fflamau wedi'!M10), IF('Data deunydd gwrth-fflamau wedi'!M10="&lt;LOD",'Data deunydd gwrth-fflamau wedi'!M$38, "ERROR")))</f>
        <v/>
      </c>
      <c r="O10" s="141" t="str">
        <f>IF('Data deunydd gwrth-fflamau wedi'!N10="","",IF(ISNUMBER('Data deunydd gwrth-fflamau wedi'!N10)=TRUE, IF('Data deunydd gwrth-fflamau wedi'!N10&lt;'Data deunydd gwrth-fflamau wedi'!N$38, "ERROR", 'Data deunydd gwrth-fflamau wedi'!N10), IF('Data deunydd gwrth-fflamau wedi'!N10="&lt;LOD",'Data deunydd gwrth-fflamau wedi'!N$38, "ERROR")))</f>
        <v/>
      </c>
      <c r="P10" s="141" t="str">
        <f>IF('Data deunydd gwrth-fflamau wedi'!O10="","",IF(ISNUMBER('Data deunydd gwrth-fflamau wedi'!O10)=TRUE, IF('Data deunydd gwrth-fflamau wedi'!O10&lt;'Data deunydd gwrth-fflamau wedi'!O$38, "ERROR", 'Data deunydd gwrth-fflamau wedi'!O10), IF('Data deunydd gwrth-fflamau wedi'!O10="&lt;LOD",'Data deunydd gwrth-fflamau wedi'!O$38, "ERROR")))</f>
        <v/>
      </c>
      <c r="Q10" s="141" t="str">
        <f>IF('Data deunydd gwrth-fflamau wedi'!P10="","",IF(ISNUMBER('Data deunydd gwrth-fflamau wedi'!P10)=TRUE, IF('Data deunydd gwrth-fflamau wedi'!P10&lt;'Data deunydd gwrth-fflamau wedi'!P$38, "ERROR", 'Data deunydd gwrth-fflamau wedi'!P10), IF('Data deunydd gwrth-fflamau wedi'!P10="&lt;LOD",'Data deunydd gwrth-fflamau wedi'!P$38, "ERROR")))</f>
        <v/>
      </c>
      <c r="R10" s="141" t="str">
        <f>IF('Data deunydd gwrth-fflamau wedi'!Q10="","",IF(ISNUMBER('Data deunydd gwrth-fflamau wedi'!Q10)=TRUE, IF('Data deunydd gwrth-fflamau wedi'!Q10&lt;'Data deunydd gwrth-fflamau wedi'!Q$38, "ERROR", 'Data deunydd gwrth-fflamau wedi'!Q10), IF('Data deunydd gwrth-fflamau wedi'!Q10="&lt;LOD",'Data deunydd gwrth-fflamau wedi'!Q$38, "ERROR")))</f>
        <v/>
      </c>
      <c r="S10" s="141" t="str">
        <f>IF('Data deunydd gwrth-fflamau wedi'!R10="","",IF(ISNUMBER('Data deunydd gwrth-fflamau wedi'!R10)=TRUE, IF('Data deunydd gwrth-fflamau wedi'!R10&lt;'Data deunydd gwrth-fflamau wedi'!R$38, "ERROR", 'Data deunydd gwrth-fflamau wedi'!R10), IF('Data deunydd gwrth-fflamau wedi'!R10="&lt;LOD",'Data deunydd gwrth-fflamau wedi'!R$38, "ERROR")))</f>
        <v/>
      </c>
      <c r="T10" s="141" t="str">
        <f>IF('Data deunydd gwrth-fflamau wedi'!S10="","",IF(ISNUMBER('Data deunydd gwrth-fflamau wedi'!S10)=TRUE, IF('Data deunydd gwrth-fflamau wedi'!S10&lt;'Data deunydd gwrth-fflamau wedi'!S$38, "ERROR", 'Data deunydd gwrth-fflamau wedi'!S10), IF('Data deunydd gwrth-fflamau wedi'!S10="&lt;LOD",'Data deunydd gwrth-fflamau wedi'!S$38, "ERROR")))</f>
        <v/>
      </c>
      <c r="U10" s="141" t="str">
        <f>IF('Data deunydd gwrth-fflamau wedi'!T10="","",IF(ISNUMBER('Data deunydd gwrth-fflamau wedi'!T10)=TRUE, IF('Data deunydd gwrth-fflamau wedi'!T10&lt;'Data deunydd gwrth-fflamau wedi'!T$38, "ERROR", 'Data deunydd gwrth-fflamau wedi'!T10), IF('Data deunydd gwrth-fflamau wedi'!T10="&lt;LOD",'Data deunydd gwrth-fflamau wedi'!T$38, "ERROR")))</f>
        <v/>
      </c>
      <c r="V10" s="141" t="str">
        <f>IF('Data deunydd gwrth-fflamau wedi'!U10="","",IF(ISNUMBER('Data deunydd gwrth-fflamau wedi'!U10)=TRUE, IF('Data deunydd gwrth-fflamau wedi'!U10&lt;'Data deunydd gwrth-fflamau wedi'!U$38, "ERROR", 'Data deunydd gwrth-fflamau wedi'!U10), IF('Data deunydd gwrth-fflamau wedi'!U10="&lt;LOD",'Data deunydd gwrth-fflamau wedi'!U$38, "ERROR")))</f>
        <v/>
      </c>
      <c r="W10" s="269" t="str">
        <f>IF('Data deunydd gwrth-fflamau wedi'!V10="","",IF(ISNUMBER('Data deunydd gwrth-fflamau wedi'!V10)=TRUE, IF('Data deunydd gwrth-fflamau wedi'!V10&lt;'Data deunydd gwrth-fflamau wedi'!V$38, "ERROR", 'Data deunydd gwrth-fflamau wedi'!V10), IF('Data deunydd gwrth-fflamau wedi'!V10="&lt;LOD",'Data deunydd gwrth-fflamau wedi'!V$38, "ERROR")))</f>
        <v/>
      </c>
      <c r="X10" s="400"/>
    </row>
    <row r="11" spans="2:24" ht="20.149999999999999" customHeight="1" thickBot="1" x14ac:dyDescent="0.4">
      <c r="B11" s="396"/>
      <c r="C11" s="393"/>
      <c r="D11" s="393"/>
      <c r="E11" s="400"/>
      <c r="G11" s="396"/>
      <c r="H11" s="23" t="str">
        <f>IF('Data deunydd gwrth-fflamau wedi'!H11="","",'Data deunydd gwrth-fflamau wedi'!H11)</f>
        <v/>
      </c>
      <c r="I11" s="24" t="str">
        <f>IF('Data deunydd gwrth-fflamau wedi'!I11="","",'Data deunydd gwrth-fflamau wedi'!I11)</f>
        <v/>
      </c>
      <c r="J11" s="204" t="str">
        <f>IFERROR(IF(K11="","",(IF(VLOOKUP(K11,'Gwybodaeth Ymgeiswyr'!$K$8:$L$37,2,0)="y","y",""))),"Manual entry required")</f>
        <v/>
      </c>
      <c r="K11" s="37" t="str">
        <f>IF('Data deunydd gwrth-fflamau wedi'!J11="","",'Data deunydd gwrth-fflamau wedi'!J11)</f>
        <v/>
      </c>
      <c r="L11" s="23" t="str">
        <f>IF('Data deunydd gwrth-fflamau wedi'!K11="","",IF(ISNUMBER('Data deunydd gwrth-fflamau wedi'!K11)=TRUE, IF('Data deunydd gwrth-fflamau wedi'!K11&lt;'Data deunydd gwrth-fflamau wedi'!K$38, "ERROR", 'Data deunydd gwrth-fflamau wedi'!K11), IF('Data deunydd gwrth-fflamau wedi'!K11="&lt;LOD",'Data deunydd gwrth-fflamau wedi'!K$38, "ERROR")))</f>
        <v/>
      </c>
      <c r="M11" s="141" t="str">
        <f>IF('Data deunydd gwrth-fflamau wedi'!L11="","",IF(ISNUMBER('Data deunydd gwrth-fflamau wedi'!L11)=TRUE, IF('Data deunydd gwrth-fflamau wedi'!L11&lt;'Data deunydd gwrth-fflamau wedi'!L$38, "ERROR", 'Data deunydd gwrth-fflamau wedi'!L11), IF('Data deunydd gwrth-fflamau wedi'!L11="&lt;LOD",'Data deunydd gwrth-fflamau wedi'!L$38, "ERROR")))</f>
        <v/>
      </c>
      <c r="N11" s="141" t="str">
        <f>IF('Data deunydd gwrth-fflamau wedi'!M11="","",IF(ISNUMBER('Data deunydd gwrth-fflamau wedi'!M11)=TRUE, IF('Data deunydd gwrth-fflamau wedi'!M11&lt;'Data deunydd gwrth-fflamau wedi'!M$38, "ERROR", 'Data deunydd gwrth-fflamau wedi'!M11), IF('Data deunydd gwrth-fflamau wedi'!M11="&lt;LOD",'Data deunydd gwrth-fflamau wedi'!M$38, "ERROR")))</f>
        <v/>
      </c>
      <c r="O11" s="141" t="str">
        <f>IF('Data deunydd gwrth-fflamau wedi'!N11="","",IF(ISNUMBER('Data deunydd gwrth-fflamau wedi'!N11)=TRUE, IF('Data deunydd gwrth-fflamau wedi'!N11&lt;'Data deunydd gwrth-fflamau wedi'!N$38, "ERROR", 'Data deunydd gwrth-fflamau wedi'!N11), IF('Data deunydd gwrth-fflamau wedi'!N11="&lt;LOD",'Data deunydd gwrth-fflamau wedi'!N$38, "ERROR")))</f>
        <v/>
      </c>
      <c r="P11" s="141" t="str">
        <f>IF('Data deunydd gwrth-fflamau wedi'!O11="","",IF(ISNUMBER('Data deunydd gwrth-fflamau wedi'!O11)=TRUE, IF('Data deunydd gwrth-fflamau wedi'!O11&lt;'Data deunydd gwrth-fflamau wedi'!O$38, "ERROR", 'Data deunydd gwrth-fflamau wedi'!O11), IF('Data deunydd gwrth-fflamau wedi'!O11="&lt;LOD",'Data deunydd gwrth-fflamau wedi'!O$38, "ERROR")))</f>
        <v/>
      </c>
      <c r="Q11" s="141" t="str">
        <f>IF('Data deunydd gwrth-fflamau wedi'!P11="","",IF(ISNUMBER('Data deunydd gwrth-fflamau wedi'!P11)=TRUE, IF('Data deunydd gwrth-fflamau wedi'!P11&lt;'Data deunydd gwrth-fflamau wedi'!P$38, "ERROR", 'Data deunydd gwrth-fflamau wedi'!P11), IF('Data deunydd gwrth-fflamau wedi'!P11="&lt;LOD",'Data deunydd gwrth-fflamau wedi'!P$38, "ERROR")))</f>
        <v/>
      </c>
      <c r="R11" s="141" t="str">
        <f>IF('Data deunydd gwrth-fflamau wedi'!Q11="","",IF(ISNUMBER('Data deunydd gwrth-fflamau wedi'!Q11)=TRUE, IF('Data deunydd gwrth-fflamau wedi'!Q11&lt;'Data deunydd gwrth-fflamau wedi'!Q$38, "ERROR", 'Data deunydd gwrth-fflamau wedi'!Q11), IF('Data deunydd gwrth-fflamau wedi'!Q11="&lt;LOD",'Data deunydd gwrth-fflamau wedi'!Q$38, "ERROR")))</f>
        <v/>
      </c>
      <c r="S11" s="141" t="str">
        <f>IF('Data deunydd gwrth-fflamau wedi'!R11="","",IF(ISNUMBER('Data deunydd gwrth-fflamau wedi'!R11)=TRUE, IF('Data deunydd gwrth-fflamau wedi'!R11&lt;'Data deunydd gwrth-fflamau wedi'!R$38, "ERROR", 'Data deunydd gwrth-fflamau wedi'!R11), IF('Data deunydd gwrth-fflamau wedi'!R11="&lt;LOD",'Data deunydd gwrth-fflamau wedi'!R$38, "ERROR")))</f>
        <v/>
      </c>
      <c r="T11" s="141" t="str">
        <f>IF('Data deunydd gwrth-fflamau wedi'!S11="","",IF(ISNUMBER('Data deunydd gwrth-fflamau wedi'!S11)=TRUE, IF('Data deunydd gwrth-fflamau wedi'!S11&lt;'Data deunydd gwrth-fflamau wedi'!S$38, "ERROR", 'Data deunydd gwrth-fflamau wedi'!S11), IF('Data deunydd gwrth-fflamau wedi'!S11="&lt;LOD",'Data deunydd gwrth-fflamau wedi'!S$38, "ERROR")))</f>
        <v/>
      </c>
      <c r="U11" s="141" t="str">
        <f>IF('Data deunydd gwrth-fflamau wedi'!T11="","",IF(ISNUMBER('Data deunydd gwrth-fflamau wedi'!T11)=TRUE, IF('Data deunydd gwrth-fflamau wedi'!T11&lt;'Data deunydd gwrth-fflamau wedi'!T$38, "ERROR", 'Data deunydd gwrth-fflamau wedi'!T11), IF('Data deunydd gwrth-fflamau wedi'!T11="&lt;LOD",'Data deunydd gwrth-fflamau wedi'!T$38, "ERROR")))</f>
        <v/>
      </c>
      <c r="V11" s="141" t="str">
        <f>IF('Data deunydd gwrth-fflamau wedi'!U11="","",IF(ISNUMBER('Data deunydd gwrth-fflamau wedi'!U11)=TRUE, IF('Data deunydd gwrth-fflamau wedi'!U11&lt;'Data deunydd gwrth-fflamau wedi'!U$38, "ERROR", 'Data deunydd gwrth-fflamau wedi'!U11), IF('Data deunydd gwrth-fflamau wedi'!U11="&lt;LOD",'Data deunydd gwrth-fflamau wedi'!U$38, "ERROR")))</f>
        <v/>
      </c>
      <c r="W11" s="269" t="str">
        <f>IF('Data deunydd gwrth-fflamau wedi'!V11="","",IF(ISNUMBER('Data deunydd gwrth-fflamau wedi'!V11)=TRUE, IF('Data deunydd gwrth-fflamau wedi'!V11&lt;'Data deunydd gwrth-fflamau wedi'!V$38, "ERROR", 'Data deunydd gwrth-fflamau wedi'!V11), IF('Data deunydd gwrth-fflamau wedi'!V11="&lt;LOD",'Data deunydd gwrth-fflamau wedi'!V$38, "ERROR")))</f>
        <v/>
      </c>
      <c r="X11" s="400"/>
    </row>
    <row r="12" spans="2:24" ht="20.149999999999999" customHeight="1" x14ac:dyDescent="0.35">
      <c r="B12" s="396"/>
      <c r="C12" s="26" t="s">
        <v>72</v>
      </c>
      <c r="D12" s="197" t="str">
        <f>IF('Data deunydd gwrth-fflamau wedi'!D17="","",'Data deunydd gwrth-fflamau wedi'!D17)</f>
        <v/>
      </c>
      <c r="E12" s="400"/>
      <c r="G12" s="396"/>
      <c r="H12" s="23" t="str">
        <f>IF('Data deunydd gwrth-fflamau wedi'!H12="","",'Data deunydd gwrth-fflamau wedi'!H12)</f>
        <v/>
      </c>
      <c r="I12" s="24" t="str">
        <f>IF('Data deunydd gwrth-fflamau wedi'!I12="","",'Data deunydd gwrth-fflamau wedi'!I12)</f>
        <v/>
      </c>
      <c r="J12" s="204" t="str">
        <f>IFERROR(IF(K12="","",(IF(VLOOKUP(K12,'Gwybodaeth Ymgeiswyr'!$K$8:$L$37,2,0)="y","y",""))),"Manual entry required")</f>
        <v/>
      </c>
      <c r="K12" s="37" t="str">
        <f>IF('Data deunydd gwrth-fflamau wedi'!J12="","",'Data deunydd gwrth-fflamau wedi'!J12)</f>
        <v/>
      </c>
      <c r="L12" s="23" t="str">
        <f>IF('Data deunydd gwrth-fflamau wedi'!K12="","",IF(ISNUMBER('Data deunydd gwrth-fflamau wedi'!K12)=TRUE, IF('Data deunydd gwrth-fflamau wedi'!K12&lt;'Data deunydd gwrth-fflamau wedi'!K$38, "ERROR", 'Data deunydd gwrth-fflamau wedi'!K12), IF('Data deunydd gwrth-fflamau wedi'!K12="&lt;LOD",'Data deunydd gwrth-fflamau wedi'!K$38, "ERROR")))</f>
        <v/>
      </c>
      <c r="M12" s="141" t="str">
        <f>IF('Data deunydd gwrth-fflamau wedi'!L12="","",IF(ISNUMBER('Data deunydd gwrth-fflamau wedi'!L12)=TRUE, IF('Data deunydd gwrth-fflamau wedi'!L12&lt;'Data deunydd gwrth-fflamau wedi'!L$38, "ERROR", 'Data deunydd gwrth-fflamau wedi'!L12), IF('Data deunydd gwrth-fflamau wedi'!L12="&lt;LOD",'Data deunydd gwrth-fflamau wedi'!L$38, "ERROR")))</f>
        <v/>
      </c>
      <c r="N12" s="141" t="str">
        <f>IF('Data deunydd gwrth-fflamau wedi'!M12="","",IF(ISNUMBER('Data deunydd gwrth-fflamau wedi'!M12)=TRUE, IF('Data deunydd gwrth-fflamau wedi'!M12&lt;'Data deunydd gwrth-fflamau wedi'!M$38, "ERROR", 'Data deunydd gwrth-fflamau wedi'!M12), IF('Data deunydd gwrth-fflamau wedi'!M12="&lt;LOD",'Data deunydd gwrth-fflamau wedi'!M$38, "ERROR")))</f>
        <v/>
      </c>
      <c r="O12" s="141" t="str">
        <f>IF('Data deunydd gwrth-fflamau wedi'!N12="","",IF(ISNUMBER('Data deunydd gwrth-fflamau wedi'!N12)=TRUE, IF('Data deunydd gwrth-fflamau wedi'!N12&lt;'Data deunydd gwrth-fflamau wedi'!N$38, "ERROR", 'Data deunydd gwrth-fflamau wedi'!N12), IF('Data deunydd gwrth-fflamau wedi'!N12="&lt;LOD",'Data deunydd gwrth-fflamau wedi'!N$38, "ERROR")))</f>
        <v/>
      </c>
      <c r="P12" s="141" t="str">
        <f>IF('Data deunydd gwrth-fflamau wedi'!O12="","",IF(ISNUMBER('Data deunydd gwrth-fflamau wedi'!O12)=TRUE, IF('Data deunydd gwrth-fflamau wedi'!O12&lt;'Data deunydd gwrth-fflamau wedi'!O$38, "ERROR", 'Data deunydd gwrth-fflamau wedi'!O12), IF('Data deunydd gwrth-fflamau wedi'!O12="&lt;LOD",'Data deunydd gwrth-fflamau wedi'!O$38, "ERROR")))</f>
        <v/>
      </c>
      <c r="Q12" s="141" t="str">
        <f>IF('Data deunydd gwrth-fflamau wedi'!P12="","",IF(ISNUMBER('Data deunydd gwrth-fflamau wedi'!P12)=TRUE, IF('Data deunydd gwrth-fflamau wedi'!P12&lt;'Data deunydd gwrth-fflamau wedi'!P$38, "ERROR", 'Data deunydd gwrth-fflamau wedi'!P12), IF('Data deunydd gwrth-fflamau wedi'!P12="&lt;LOD",'Data deunydd gwrth-fflamau wedi'!P$38, "ERROR")))</f>
        <v/>
      </c>
      <c r="R12" s="141" t="str">
        <f>IF('Data deunydd gwrth-fflamau wedi'!Q12="","",IF(ISNUMBER('Data deunydd gwrth-fflamau wedi'!Q12)=TRUE, IF('Data deunydd gwrth-fflamau wedi'!Q12&lt;'Data deunydd gwrth-fflamau wedi'!Q$38, "ERROR", 'Data deunydd gwrth-fflamau wedi'!Q12), IF('Data deunydd gwrth-fflamau wedi'!Q12="&lt;LOD",'Data deunydd gwrth-fflamau wedi'!Q$38, "ERROR")))</f>
        <v/>
      </c>
      <c r="S12" s="141" t="str">
        <f>IF('Data deunydd gwrth-fflamau wedi'!R12="","",IF(ISNUMBER('Data deunydd gwrth-fflamau wedi'!R12)=TRUE, IF('Data deunydd gwrth-fflamau wedi'!R12&lt;'Data deunydd gwrth-fflamau wedi'!R$38, "ERROR", 'Data deunydd gwrth-fflamau wedi'!R12), IF('Data deunydd gwrth-fflamau wedi'!R12="&lt;LOD",'Data deunydd gwrth-fflamau wedi'!R$38, "ERROR")))</f>
        <v/>
      </c>
      <c r="T12" s="141" t="str">
        <f>IF('Data deunydd gwrth-fflamau wedi'!S12="","",IF(ISNUMBER('Data deunydd gwrth-fflamau wedi'!S12)=TRUE, IF('Data deunydd gwrth-fflamau wedi'!S12&lt;'Data deunydd gwrth-fflamau wedi'!S$38, "ERROR", 'Data deunydd gwrth-fflamau wedi'!S12), IF('Data deunydd gwrth-fflamau wedi'!S12="&lt;LOD",'Data deunydd gwrth-fflamau wedi'!S$38, "ERROR")))</f>
        <v/>
      </c>
      <c r="U12" s="141" t="str">
        <f>IF('Data deunydd gwrth-fflamau wedi'!T12="","",IF(ISNUMBER('Data deunydd gwrth-fflamau wedi'!T12)=TRUE, IF('Data deunydd gwrth-fflamau wedi'!T12&lt;'Data deunydd gwrth-fflamau wedi'!T$38, "ERROR", 'Data deunydd gwrth-fflamau wedi'!T12), IF('Data deunydd gwrth-fflamau wedi'!T12="&lt;LOD",'Data deunydd gwrth-fflamau wedi'!T$38, "ERROR")))</f>
        <v/>
      </c>
      <c r="V12" s="141" t="str">
        <f>IF('Data deunydd gwrth-fflamau wedi'!U12="","",IF(ISNUMBER('Data deunydd gwrth-fflamau wedi'!U12)=TRUE, IF('Data deunydd gwrth-fflamau wedi'!U12&lt;'Data deunydd gwrth-fflamau wedi'!U$38, "ERROR", 'Data deunydd gwrth-fflamau wedi'!U12), IF('Data deunydd gwrth-fflamau wedi'!U12="&lt;LOD",'Data deunydd gwrth-fflamau wedi'!U$38, "ERROR")))</f>
        <v/>
      </c>
      <c r="W12" s="269" t="str">
        <f>IF('Data deunydd gwrth-fflamau wedi'!V12="","",IF(ISNUMBER('Data deunydd gwrth-fflamau wedi'!V12)=TRUE, IF('Data deunydd gwrth-fflamau wedi'!V12&lt;'Data deunydd gwrth-fflamau wedi'!V$38, "ERROR", 'Data deunydd gwrth-fflamau wedi'!V12), IF('Data deunydd gwrth-fflamau wedi'!V12="&lt;LOD",'Data deunydd gwrth-fflamau wedi'!V$38, "ERROR")))</f>
        <v/>
      </c>
      <c r="X12" s="400"/>
    </row>
    <row r="13" spans="2:24" ht="20.149999999999999" customHeight="1" thickBot="1" x14ac:dyDescent="0.4">
      <c r="B13" s="396"/>
      <c r="C13" s="27" t="s">
        <v>73</v>
      </c>
      <c r="D13" s="201" t="str">
        <f>IF('Data deunydd gwrth-fflamau wedi'!D18="","",'Data deunydd gwrth-fflamau wedi'!D18)</f>
        <v/>
      </c>
      <c r="E13" s="400"/>
      <c r="G13" s="396"/>
      <c r="H13" s="23" t="str">
        <f>IF('Data deunydd gwrth-fflamau wedi'!H13="","",'Data deunydd gwrth-fflamau wedi'!H13)</f>
        <v/>
      </c>
      <c r="I13" s="24" t="str">
        <f>IF('Data deunydd gwrth-fflamau wedi'!I13="","",'Data deunydd gwrth-fflamau wedi'!I13)</f>
        <v/>
      </c>
      <c r="J13" s="204" t="str">
        <f>IFERROR(IF(K13="","",(IF(VLOOKUP(K13,'Gwybodaeth Ymgeiswyr'!$K$8:$L$37,2,0)="y","y",""))),"Manual entry required")</f>
        <v/>
      </c>
      <c r="K13" s="37" t="str">
        <f>IF('Data deunydd gwrth-fflamau wedi'!J13="","",'Data deunydd gwrth-fflamau wedi'!J13)</f>
        <v/>
      </c>
      <c r="L13" s="23" t="str">
        <f>IF('Data deunydd gwrth-fflamau wedi'!K13="","",IF(ISNUMBER('Data deunydd gwrth-fflamau wedi'!K13)=TRUE, IF('Data deunydd gwrth-fflamau wedi'!K13&lt;'Data deunydd gwrth-fflamau wedi'!K$38, "ERROR", 'Data deunydd gwrth-fflamau wedi'!K13), IF('Data deunydd gwrth-fflamau wedi'!K13="&lt;LOD",'Data deunydd gwrth-fflamau wedi'!K$38, "ERROR")))</f>
        <v/>
      </c>
      <c r="M13" s="141" t="str">
        <f>IF('Data deunydd gwrth-fflamau wedi'!L13="","",IF(ISNUMBER('Data deunydd gwrth-fflamau wedi'!L13)=TRUE, IF('Data deunydd gwrth-fflamau wedi'!L13&lt;'Data deunydd gwrth-fflamau wedi'!L$38, "ERROR", 'Data deunydd gwrth-fflamau wedi'!L13), IF('Data deunydd gwrth-fflamau wedi'!L13="&lt;LOD",'Data deunydd gwrth-fflamau wedi'!L$38, "ERROR")))</f>
        <v/>
      </c>
      <c r="N13" s="141" t="str">
        <f>IF('Data deunydd gwrth-fflamau wedi'!M13="","",IF(ISNUMBER('Data deunydd gwrth-fflamau wedi'!M13)=TRUE, IF('Data deunydd gwrth-fflamau wedi'!M13&lt;'Data deunydd gwrth-fflamau wedi'!M$38, "ERROR", 'Data deunydd gwrth-fflamau wedi'!M13), IF('Data deunydd gwrth-fflamau wedi'!M13="&lt;LOD",'Data deunydd gwrth-fflamau wedi'!M$38, "ERROR")))</f>
        <v/>
      </c>
      <c r="O13" s="141" t="str">
        <f>IF('Data deunydd gwrth-fflamau wedi'!N13="","",IF(ISNUMBER('Data deunydd gwrth-fflamau wedi'!N13)=TRUE, IF('Data deunydd gwrth-fflamau wedi'!N13&lt;'Data deunydd gwrth-fflamau wedi'!N$38, "ERROR", 'Data deunydd gwrth-fflamau wedi'!N13), IF('Data deunydd gwrth-fflamau wedi'!N13="&lt;LOD",'Data deunydd gwrth-fflamau wedi'!N$38, "ERROR")))</f>
        <v/>
      </c>
      <c r="P13" s="141" t="str">
        <f>IF('Data deunydd gwrth-fflamau wedi'!O13="","",IF(ISNUMBER('Data deunydd gwrth-fflamau wedi'!O13)=TRUE, IF('Data deunydd gwrth-fflamau wedi'!O13&lt;'Data deunydd gwrth-fflamau wedi'!O$38, "ERROR", 'Data deunydd gwrth-fflamau wedi'!O13), IF('Data deunydd gwrth-fflamau wedi'!O13="&lt;LOD",'Data deunydd gwrth-fflamau wedi'!O$38, "ERROR")))</f>
        <v/>
      </c>
      <c r="Q13" s="141" t="str">
        <f>IF('Data deunydd gwrth-fflamau wedi'!P13="","",IF(ISNUMBER('Data deunydd gwrth-fflamau wedi'!P13)=TRUE, IF('Data deunydd gwrth-fflamau wedi'!P13&lt;'Data deunydd gwrth-fflamau wedi'!P$38, "ERROR", 'Data deunydd gwrth-fflamau wedi'!P13), IF('Data deunydd gwrth-fflamau wedi'!P13="&lt;LOD",'Data deunydd gwrth-fflamau wedi'!P$38, "ERROR")))</f>
        <v/>
      </c>
      <c r="R13" s="141" t="str">
        <f>IF('Data deunydd gwrth-fflamau wedi'!Q13="","",IF(ISNUMBER('Data deunydd gwrth-fflamau wedi'!Q13)=TRUE, IF('Data deunydd gwrth-fflamau wedi'!Q13&lt;'Data deunydd gwrth-fflamau wedi'!Q$38, "ERROR", 'Data deunydd gwrth-fflamau wedi'!Q13), IF('Data deunydd gwrth-fflamau wedi'!Q13="&lt;LOD",'Data deunydd gwrth-fflamau wedi'!Q$38, "ERROR")))</f>
        <v/>
      </c>
      <c r="S13" s="141" t="str">
        <f>IF('Data deunydd gwrth-fflamau wedi'!R13="","",IF(ISNUMBER('Data deunydd gwrth-fflamau wedi'!R13)=TRUE, IF('Data deunydd gwrth-fflamau wedi'!R13&lt;'Data deunydd gwrth-fflamau wedi'!R$38, "ERROR", 'Data deunydd gwrth-fflamau wedi'!R13), IF('Data deunydd gwrth-fflamau wedi'!R13="&lt;LOD",'Data deunydd gwrth-fflamau wedi'!R$38, "ERROR")))</f>
        <v/>
      </c>
      <c r="T13" s="141" t="str">
        <f>IF('Data deunydd gwrth-fflamau wedi'!S13="","",IF(ISNUMBER('Data deunydd gwrth-fflamau wedi'!S13)=TRUE, IF('Data deunydd gwrth-fflamau wedi'!S13&lt;'Data deunydd gwrth-fflamau wedi'!S$38, "ERROR", 'Data deunydd gwrth-fflamau wedi'!S13), IF('Data deunydd gwrth-fflamau wedi'!S13="&lt;LOD",'Data deunydd gwrth-fflamau wedi'!S$38, "ERROR")))</f>
        <v/>
      </c>
      <c r="U13" s="141" t="str">
        <f>IF('Data deunydd gwrth-fflamau wedi'!T13="","",IF(ISNUMBER('Data deunydd gwrth-fflamau wedi'!T13)=TRUE, IF('Data deunydd gwrth-fflamau wedi'!T13&lt;'Data deunydd gwrth-fflamau wedi'!T$38, "ERROR", 'Data deunydd gwrth-fflamau wedi'!T13), IF('Data deunydd gwrth-fflamau wedi'!T13="&lt;LOD",'Data deunydd gwrth-fflamau wedi'!T$38, "ERROR")))</f>
        <v/>
      </c>
      <c r="V13" s="141" t="str">
        <f>IF('Data deunydd gwrth-fflamau wedi'!U13="","",IF(ISNUMBER('Data deunydd gwrth-fflamau wedi'!U13)=TRUE, IF('Data deunydd gwrth-fflamau wedi'!U13&lt;'Data deunydd gwrth-fflamau wedi'!U$38, "ERROR", 'Data deunydd gwrth-fflamau wedi'!U13), IF('Data deunydd gwrth-fflamau wedi'!U13="&lt;LOD",'Data deunydd gwrth-fflamau wedi'!U$38, "ERROR")))</f>
        <v/>
      </c>
      <c r="W13" s="269" t="str">
        <f>IF('Data deunydd gwrth-fflamau wedi'!V13="","",IF(ISNUMBER('Data deunydd gwrth-fflamau wedi'!V13)=TRUE, IF('Data deunydd gwrth-fflamau wedi'!V13&lt;'Data deunydd gwrth-fflamau wedi'!V$38, "ERROR", 'Data deunydd gwrth-fflamau wedi'!V13), IF('Data deunydd gwrth-fflamau wedi'!V13="&lt;LOD",'Data deunydd gwrth-fflamau wedi'!V$38, "ERROR")))</f>
        <v/>
      </c>
      <c r="X13" s="400"/>
    </row>
    <row r="14" spans="2:24" ht="20.149999999999999" customHeight="1" thickBot="1" x14ac:dyDescent="0.4">
      <c r="B14" s="397"/>
      <c r="C14" s="398"/>
      <c r="D14" s="398"/>
      <c r="E14" s="399"/>
      <c r="G14" s="396"/>
      <c r="H14" s="23" t="str">
        <f>IF('Data deunydd gwrth-fflamau wedi'!H14="","",'Data deunydd gwrth-fflamau wedi'!H14)</f>
        <v/>
      </c>
      <c r="I14" s="24" t="str">
        <f>IF('Data deunydd gwrth-fflamau wedi'!I14="","",'Data deunydd gwrth-fflamau wedi'!I14)</f>
        <v/>
      </c>
      <c r="J14" s="204" t="str">
        <f>IFERROR(IF(K14="","",(IF(VLOOKUP(K14,'Gwybodaeth Ymgeiswyr'!$K$8:$L$37,2,0)="y","y",""))),"Manual entry required")</f>
        <v/>
      </c>
      <c r="K14" s="37" t="str">
        <f>IF('Data deunydd gwrth-fflamau wedi'!J14="","",'Data deunydd gwrth-fflamau wedi'!J14)</f>
        <v/>
      </c>
      <c r="L14" s="23" t="str">
        <f>IF('Data deunydd gwrth-fflamau wedi'!K14="","",IF(ISNUMBER('Data deunydd gwrth-fflamau wedi'!K14)=TRUE, IF('Data deunydd gwrth-fflamau wedi'!K14&lt;'Data deunydd gwrth-fflamau wedi'!K$38, "ERROR", 'Data deunydd gwrth-fflamau wedi'!K14), IF('Data deunydd gwrth-fflamau wedi'!K14="&lt;LOD",'Data deunydd gwrth-fflamau wedi'!K$38, "ERROR")))</f>
        <v/>
      </c>
      <c r="M14" s="141" t="str">
        <f>IF('Data deunydd gwrth-fflamau wedi'!L14="","",IF(ISNUMBER('Data deunydd gwrth-fflamau wedi'!L14)=TRUE, IF('Data deunydd gwrth-fflamau wedi'!L14&lt;'Data deunydd gwrth-fflamau wedi'!L$38, "ERROR", 'Data deunydd gwrth-fflamau wedi'!L14), IF('Data deunydd gwrth-fflamau wedi'!L14="&lt;LOD",'Data deunydd gwrth-fflamau wedi'!L$38, "ERROR")))</f>
        <v/>
      </c>
      <c r="N14" s="141" t="str">
        <f>IF('Data deunydd gwrth-fflamau wedi'!M14="","",IF(ISNUMBER('Data deunydd gwrth-fflamau wedi'!M14)=TRUE, IF('Data deunydd gwrth-fflamau wedi'!M14&lt;'Data deunydd gwrth-fflamau wedi'!M$38, "ERROR", 'Data deunydd gwrth-fflamau wedi'!M14), IF('Data deunydd gwrth-fflamau wedi'!M14="&lt;LOD",'Data deunydd gwrth-fflamau wedi'!M$38, "ERROR")))</f>
        <v/>
      </c>
      <c r="O14" s="141" t="str">
        <f>IF('Data deunydd gwrth-fflamau wedi'!N14="","",IF(ISNUMBER('Data deunydd gwrth-fflamau wedi'!N14)=TRUE, IF('Data deunydd gwrth-fflamau wedi'!N14&lt;'Data deunydd gwrth-fflamau wedi'!N$38, "ERROR", 'Data deunydd gwrth-fflamau wedi'!N14), IF('Data deunydd gwrth-fflamau wedi'!N14="&lt;LOD",'Data deunydd gwrth-fflamau wedi'!N$38, "ERROR")))</f>
        <v/>
      </c>
      <c r="P14" s="141" t="str">
        <f>IF('Data deunydd gwrth-fflamau wedi'!O14="","",IF(ISNUMBER('Data deunydd gwrth-fflamau wedi'!O14)=TRUE, IF('Data deunydd gwrth-fflamau wedi'!O14&lt;'Data deunydd gwrth-fflamau wedi'!O$38, "ERROR", 'Data deunydd gwrth-fflamau wedi'!O14), IF('Data deunydd gwrth-fflamau wedi'!O14="&lt;LOD",'Data deunydd gwrth-fflamau wedi'!O$38, "ERROR")))</f>
        <v/>
      </c>
      <c r="Q14" s="141" t="str">
        <f>IF('Data deunydd gwrth-fflamau wedi'!P14="","",IF(ISNUMBER('Data deunydd gwrth-fflamau wedi'!P14)=TRUE, IF('Data deunydd gwrth-fflamau wedi'!P14&lt;'Data deunydd gwrth-fflamau wedi'!P$38, "ERROR", 'Data deunydd gwrth-fflamau wedi'!P14), IF('Data deunydd gwrth-fflamau wedi'!P14="&lt;LOD",'Data deunydd gwrth-fflamau wedi'!P$38, "ERROR")))</f>
        <v/>
      </c>
      <c r="R14" s="141" t="str">
        <f>IF('Data deunydd gwrth-fflamau wedi'!Q14="","",IF(ISNUMBER('Data deunydd gwrth-fflamau wedi'!Q14)=TRUE, IF('Data deunydd gwrth-fflamau wedi'!Q14&lt;'Data deunydd gwrth-fflamau wedi'!Q$38, "ERROR", 'Data deunydd gwrth-fflamau wedi'!Q14), IF('Data deunydd gwrth-fflamau wedi'!Q14="&lt;LOD",'Data deunydd gwrth-fflamau wedi'!Q$38, "ERROR")))</f>
        <v/>
      </c>
      <c r="S14" s="141" t="str">
        <f>IF('Data deunydd gwrth-fflamau wedi'!R14="","",IF(ISNUMBER('Data deunydd gwrth-fflamau wedi'!R14)=TRUE, IF('Data deunydd gwrth-fflamau wedi'!R14&lt;'Data deunydd gwrth-fflamau wedi'!R$38, "ERROR", 'Data deunydd gwrth-fflamau wedi'!R14), IF('Data deunydd gwrth-fflamau wedi'!R14="&lt;LOD",'Data deunydd gwrth-fflamau wedi'!R$38, "ERROR")))</f>
        <v/>
      </c>
      <c r="T14" s="141" t="str">
        <f>IF('Data deunydd gwrth-fflamau wedi'!S14="","",IF(ISNUMBER('Data deunydd gwrth-fflamau wedi'!S14)=TRUE, IF('Data deunydd gwrth-fflamau wedi'!S14&lt;'Data deunydd gwrth-fflamau wedi'!S$38, "ERROR", 'Data deunydd gwrth-fflamau wedi'!S14), IF('Data deunydd gwrth-fflamau wedi'!S14="&lt;LOD",'Data deunydd gwrth-fflamau wedi'!S$38, "ERROR")))</f>
        <v/>
      </c>
      <c r="U14" s="141" t="str">
        <f>IF('Data deunydd gwrth-fflamau wedi'!T14="","",IF(ISNUMBER('Data deunydd gwrth-fflamau wedi'!T14)=TRUE, IF('Data deunydd gwrth-fflamau wedi'!T14&lt;'Data deunydd gwrth-fflamau wedi'!T$38, "ERROR", 'Data deunydd gwrth-fflamau wedi'!T14), IF('Data deunydd gwrth-fflamau wedi'!T14="&lt;LOD",'Data deunydd gwrth-fflamau wedi'!T$38, "ERROR")))</f>
        <v/>
      </c>
      <c r="V14" s="141" t="str">
        <f>IF('Data deunydd gwrth-fflamau wedi'!U14="","",IF(ISNUMBER('Data deunydd gwrth-fflamau wedi'!U14)=TRUE, IF('Data deunydd gwrth-fflamau wedi'!U14&lt;'Data deunydd gwrth-fflamau wedi'!U$38, "ERROR", 'Data deunydd gwrth-fflamau wedi'!U14), IF('Data deunydd gwrth-fflamau wedi'!U14="&lt;LOD",'Data deunydd gwrth-fflamau wedi'!U$38, "ERROR")))</f>
        <v/>
      </c>
      <c r="W14" s="269" t="str">
        <f>IF('Data deunydd gwrth-fflamau wedi'!V14="","",IF(ISNUMBER('Data deunydd gwrth-fflamau wedi'!V14)=TRUE, IF('Data deunydd gwrth-fflamau wedi'!V14&lt;'Data deunydd gwrth-fflamau wedi'!V$38, "ERROR", 'Data deunydd gwrth-fflamau wedi'!V14), IF('Data deunydd gwrth-fflamau wedi'!V14="&lt;LOD",'Data deunydd gwrth-fflamau wedi'!V$38, "ERROR")))</f>
        <v/>
      </c>
      <c r="X14" s="400"/>
    </row>
    <row r="15" spans="2:24" ht="20.149999999999999" customHeight="1" x14ac:dyDescent="0.35">
      <c r="G15" s="396"/>
      <c r="H15" s="23" t="str">
        <f>IF('Data deunydd gwrth-fflamau wedi'!H15="","",'Data deunydd gwrth-fflamau wedi'!H15)</f>
        <v/>
      </c>
      <c r="I15" s="24" t="str">
        <f>IF('Data deunydd gwrth-fflamau wedi'!I15="","",'Data deunydd gwrth-fflamau wedi'!I15)</f>
        <v/>
      </c>
      <c r="J15" s="204" t="str">
        <f>IFERROR(IF(K15="","",(IF(VLOOKUP(K15,'Gwybodaeth Ymgeiswyr'!$K$8:$L$37,2,0)="y","y",""))),"Manual entry required")</f>
        <v/>
      </c>
      <c r="K15" s="37" t="str">
        <f>IF('Data deunydd gwrth-fflamau wedi'!J15="","",'Data deunydd gwrth-fflamau wedi'!J15)</f>
        <v/>
      </c>
      <c r="L15" s="23" t="str">
        <f>IF('Data deunydd gwrth-fflamau wedi'!K15="","",IF(ISNUMBER('Data deunydd gwrth-fflamau wedi'!K15)=TRUE, IF('Data deunydd gwrth-fflamau wedi'!K15&lt;'Data deunydd gwrth-fflamau wedi'!K$38, "ERROR", 'Data deunydd gwrth-fflamau wedi'!K15), IF('Data deunydd gwrth-fflamau wedi'!K15="&lt;LOD",'Data deunydd gwrth-fflamau wedi'!K$38, "ERROR")))</f>
        <v/>
      </c>
      <c r="M15" s="141" t="str">
        <f>IF('Data deunydd gwrth-fflamau wedi'!L15="","",IF(ISNUMBER('Data deunydd gwrth-fflamau wedi'!L15)=TRUE, IF('Data deunydd gwrth-fflamau wedi'!L15&lt;'Data deunydd gwrth-fflamau wedi'!L$38, "ERROR", 'Data deunydd gwrth-fflamau wedi'!L15), IF('Data deunydd gwrth-fflamau wedi'!L15="&lt;LOD",'Data deunydd gwrth-fflamau wedi'!L$38, "ERROR")))</f>
        <v/>
      </c>
      <c r="N15" s="141" t="str">
        <f>IF('Data deunydd gwrth-fflamau wedi'!M15="","",IF(ISNUMBER('Data deunydd gwrth-fflamau wedi'!M15)=TRUE, IF('Data deunydd gwrth-fflamau wedi'!M15&lt;'Data deunydd gwrth-fflamau wedi'!M$38, "ERROR", 'Data deunydd gwrth-fflamau wedi'!M15), IF('Data deunydd gwrth-fflamau wedi'!M15="&lt;LOD",'Data deunydd gwrth-fflamau wedi'!M$38, "ERROR")))</f>
        <v/>
      </c>
      <c r="O15" s="141" t="str">
        <f>IF('Data deunydd gwrth-fflamau wedi'!N15="","",IF(ISNUMBER('Data deunydd gwrth-fflamau wedi'!N15)=TRUE, IF('Data deunydd gwrth-fflamau wedi'!N15&lt;'Data deunydd gwrth-fflamau wedi'!N$38, "ERROR", 'Data deunydd gwrth-fflamau wedi'!N15), IF('Data deunydd gwrth-fflamau wedi'!N15="&lt;LOD",'Data deunydd gwrth-fflamau wedi'!N$38, "ERROR")))</f>
        <v/>
      </c>
      <c r="P15" s="141" t="str">
        <f>IF('Data deunydd gwrth-fflamau wedi'!O15="","",IF(ISNUMBER('Data deunydd gwrth-fflamau wedi'!O15)=TRUE, IF('Data deunydd gwrth-fflamau wedi'!O15&lt;'Data deunydd gwrth-fflamau wedi'!O$38, "ERROR", 'Data deunydd gwrth-fflamau wedi'!O15), IF('Data deunydd gwrth-fflamau wedi'!O15="&lt;LOD",'Data deunydd gwrth-fflamau wedi'!O$38, "ERROR")))</f>
        <v/>
      </c>
      <c r="Q15" s="141" t="str">
        <f>IF('Data deunydd gwrth-fflamau wedi'!P15="","",IF(ISNUMBER('Data deunydd gwrth-fflamau wedi'!P15)=TRUE, IF('Data deunydd gwrth-fflamau wedi'!P15&lt;'Data deunydd gwrth-fflamau wedi'!P$38, "ERROR", 'Data deunydd gwrth-fflamau wedi'!P15), IF('Data deunydd gwrth-fflamau wedi'!P15="&lt;LOD",'Data deunydd gwrth-fflamau wedi'!P$38, "ERROR")))</f>
        <v/>
      </c>
      <c r="R15" s="141" t="str">
        <f>IF('Data deunydd gwrth-fflamau wedi'!Q15="","",IF(ISNUMBER('Data deunydd gwrth-fflamau wedi'!Q15)=TRUE, IF('Data deunydd gwrth-fflamau wedi'!Q15&lt;'Data deunydd gwrth-fflamau wedi'!Q$38, "ERROR", 'Data deunydd gwrth-fflamau wedi'!Q15), IF('Data deunydd gwrth-fflamau wedi'!Q15="&lt;LOD",'Data deunydd gwrth-fflamau wedi'!Q$38, "ERROR")))</f>
        <v/>
      </c>
      <c r="S15" s="141" t="str">
        <f>IF('Data deunydd gwrth-fflamau wedi'!R15="","",IF(ISNUMBER('Data deunydd gwrth-fflamau wedi'!R15)=TRUE, IF('Data deunydd gwrth-fflamau wedi'!R15&lt;'Data deunydd gwrth-fflamau wedi'!R$38, "ERROR", 'Data deunydd gwrth-fflamau wedi'!R15), IF('Data deunydd gwrth-fflamau wedi'!R15="&lt;LOD",'Data deunydd gwrth-fflamau wedi'!R$38, "ERROR")))</f>
        <v/>
      </c>
      <c r="T15" s="141" t="str">
        <f>IF('Data deunydd gwrth-fflamau wedi'!S15="","",IF(ISNUMBER('Data deunydd gwrth-fflamau wedi'!S15)=TRUE, IF('Data deunydd gwrth-fflamau wedi'!S15&lt;'Data deunydd gwrth-fflamau wedi'!S$38, "ERROR", 'Data deunydd gwrth-fflamau wedi'!S15), IF('Data deunydd gwrth-fflamau wedi'!S15="&lt;LOD",'Data deunydd gwrth-fflamau wedi'!S$38, "ERROR")))</f>
        <v/>
      </c>
      <c r="U15" s="141" t="str">
        <f>IF('Data deunydd gwrth-fflamau wedi'!T15="","",IF(ISNUMBER('Data deunydd gwrth-fflamau wedi'!T15)=TRUE, IF('Data deunydd gwrth-fflamau wedi'!T15&lt;'Data deunydd gwrth-fflamau wedi'!T$38, "ERROR", 'Data deunydd gwrth-fflamau wedi'!T15), IF('Data deunydd gwrth-fflamau wedi'!T15="&lt;LOD",'Data deunydd gwrth-fflamau wedi'!T$38, "ERROR")))</f>
        <v/>
      </c>
      <c r="V15" s="141" t="str">
        <f>IF('Data deunydd gwrth-fflamau wedi'!U15="","",IF(ISNUMBER('Data deunydd gwrth-fflamau wedi'!U15)=TRUE, IF('Data deunydd gwrth-fflamau wedi'!U15&lt;'Data deunydd gwrth-fflamau wedi'!U$38, "ERROR", 'Data deunydd gwrth-fflamau wedi'!U15), IF('Data deunydd gwrth-fflamau wedi'!U15="&lt;LOD",'Data deunydd gwrth-fflamau wedi'!U$38, "ERROR")))</f>
        <v/>
      </c>
      <c r="W15" s="269" t="str">
        <f>IF('Data deunydd gwrth-fflamau wedi'!V15="","",IF(ISNUMBER('Data deunydd gwrth-fflamau wedi'!V15)=TRUE, IF('Data deunydd gwrth-fflamau wedi'!V15&lt;'Data deunydd gwrth-fflamau wedi'!V$38, "ERROR", 'Data deunydd gwrth-fflamau wedi'!V15), IF('Data deunydd gwrth-fflamau wedi'!V15="&lt;LOD",'Data deunydd gwrth-fflamau wedi'!V$38, "ERROR")))</f>
        <v/>
      </c>
      <c r="X15" s="400"/>
    </row>
    <row r="16" spans="2:24" ht="20.149999999999999" customHeight="1" x14ac:dyDescent="0.35">
      <c r="G16" s="396"/>
      <c r="H16" s="23" t="str">
        <f>IF('Data deunydd gwrth-fflamau wedi'!H16="","",'Data deunydd gwrth-fflamau wedi'!H16)</f>
        <v/>
      </c>
      <c r="I16" s="24" t="str">
        <f>IF('Data deunydd gwrth-fflamau wedi'!I16="","",'Data deunydd gwrth-fflamau wedi'!I16)</f>
        <v/>
      </c>
      <c r="J16" s="204" t="str">
        <f>IFERROR(IF(K16="","",(IF(VLOOKUP(K16,'Gwybodaeth Ymgeiswyr'!$K$8:$L$37,2,0)="y","y",""))),"Manual entry required")</f>
        <v/>
      </c>
      <c r="K16" s="37" t="str">
        <f>IF('Data deunydd gwrth-fflamau wedi'!J16="","",'Data deunydd gwrth-fflamau wedi'!J16)</f>
        <v/>
      </c>
      <c r="L16" s="23" t="str">
        <f>IF('Data deunydd gwrth-fflamau wedi'!K16="","",IF(ISNUMBER('Data deunydd gwrth-fflamau wedi'!K16)=TRUE, IF('Data deunydd gwrth-fflamau wedi'!K16&lt;'Data deunydd gwrth-fflamau wedi'!K$38, "ERROR", 'Data deunydd gwrth-fflamau wedi'!K16), IF('Data deunydd gwrth-fflamau wedi'!K16="&lt;LOD",'Data deunydd gwrth-fflamau wedi'!K$38, "ERROR")))</f>
        <v/>
      </c>
      <c r="M16" s="141" t="str">
        <f>IF('Data deunydd gwrth-fflamau wedi'!L16="","",IF(ISNUMBER('Data deunydd gwrth-fflamau wedi'!L16)=TRUE, IF('Data deunydd gwrth-fflamau wedi'!L16&lt;'Data deunydd gwrth-fflamau wedi'!L$38, "ERROR", 'Data deunydd gwrth-fflamau wedi'!L16), IF('Data deunydd gwrth-fflamau wedi'!L16="&lt;LOD",'Data deunydd gwrth-fflamau wedi'!L$38, "ERROR")))</f>
        <v/>
      </c>
      <c r="N16" s="141" t="str">
        <f>IF('Data deunydd gwrth-fflamau wedi'!M16="","",IF(ISNUMBER('Data deunydd gwrth-fflamau wedi'!M16)=TRUE, IF('Data deunydd gwrth-fflamau wedi'!M16&lt;'Data deunydd gwrth-fflamau wedi'!M$38, "ERROR", 'Data deunydd gwrth-fflamau wedi'!M16), IF('Data deunydd gwrth-fflamau wedi'!M16="&lt;LOD",'Data deunydd gwrth-fflamau wedi'!M$38, "ERROR")))</f>
        <v/>
      </c>
      <c r="O16" s="141" t="str">
        <f>IF('Data deunydd gwrth-fflamau wedi'!N16="","",IF(ISNUMBER('Data deunydd gwrth-fflamau wedi'!N16)=TRUE, IF('Data deunydd gwrth-fflamau wedi'!N16&lt;'Data deunydd gwrth-fflamau wedi'!N$38, "ERROR", 'Data deunydd gwrth-fflamau wedi'!N16), IF('Data deunydd gwrth-fflamau wedi'!N16="&lt;LOD",'Data deunydd gwrth-fflamau wedi'!N$38, "ERROR")))</f>
        <v/>
      </c>
      <c r="P16" s="141" t="str">
        <f>IF('Data deunydd gwrth-fflamau wedi'!O16="","",IF(ISNUMBER('Data deunydd gwrth-fflamau wedi'!O16)=TRUE, IF('Data deunydd gwrth-fflamau wedi'!O16&lt;'Data deunydd gwrth-fflamau wedi'!O$38, "ERROR", 'Data deunydd gwrth-fflamau wedi'!O16), IF('Data deunydd gwrth-fflamau wedi'!O16="&lt;LOD",'Data deunydd gwrth-fflamau wedi'!O$38, "ERROR")))</f>
        <v/>
      </c>
      <c r="Q16" s="141" t="str">
        <f>IF('Data deunydd gwrth-fflamau wedi'!P16="","",IF(ISNUMBER('Data deunydd gwrth-fflamau wedi'!P16)=TRUE, IF('Data deunydd gwrth-fflamau wedi'!P16&lt;'Data deunydd gwrth-fflamau wedi'!P$38, "ERROR", 'Data deunydd gwrth-fflamau wedi'!P16), IF('Data deunydd gwrth-fflamau wedi'!P16="&lt;LOD",'Data deunydd gwrth-fflamau wedi'!P$38, "ERROR")))</f>
        <v/>
      </c>
      <c r="R16" s="141" t="str">
        <f>IF('Data deunydd gwrth-fflamau wedi'!Q16="","",IF(ISNUMBER('Data deunydd gwrth-fflamau wedi'!Q16)=TRUE, IF('Data deunydd gwrth-fflamau wedi'!Q16&lt;'Data deunydd gwrth-fflamau wedi'!Q$38, "ERROR", 'Data deunydd gwrth-fflamau wedi'!Q16), IF('Data deunydd gwrth-fflamau wedi'!Q16="&lt;LOD",'Data deunydd gwrth-fflamau wedi'!Q$38, "ERROR")))</f>
        <v/>
      </c>
      <c r="S16" s="141" t="str">
        <f>IF('Data deunydd gwrth-fflamau wedi'!R16="","",IF(ISNUMBER('Data deunydd gwrth-fflamau wedi'!R16)=TRUE, IF('Data deunydd gwrth-fflamau wedi'!R16&lt;'Data deunydd gwrth-fflamau wedi'!R$38, "ERROR", 'Data deunydd gwrth-fflamau wedi'!R16), IF('Data deunydd gwrth-fflamau wedi'!R16="&lt;LOD",'Data deunydd gwrth-fflamau wedi'!R$38, "ERROR")))</f>
        <v/>
      </c>
      <c r="T16" s="141" t="str">
        <f>IF('Data deunydd gwrth-fflamau wedi'!S16="","",IF(ISNUMBER('Data deunydd gwrth-fflamau wedi'!S16)=TRUE, IF('Data deunydd gwrth-fflamau wedi'!S16&lt;'Data deunydd gwrth-fflamau wedi'!S$38, "ERROR", 'Data deunydd gwrth-fflamau wedi'!S16), IF('Data deunydd gwrth-fflamau wedi'!S16="&lt;LOD",'Data deunydd gwrth-fflamau wedi'!S$38, "ERROR")))</f>
        <v/>
      </c>
      <c r="U16" s="141" t="str">
        <f>IF('Data deunydd gwrth-fflamau wedi'!T16="","",IF(ISNUMBER('Data deunydd gwrth-fflamau wedi'!T16)=TRUE, IF('Data deunydd gwrth-fflamau wedi'!T16&lt;'Data deunydd gwrth-fflamau wedi'!T$38, "ERROR", 'Data deunydd gwrth-fflamau wedi'!T16), IF('Data deunydd gwrth-fflamau wedi'!T16="&lt;LOD",'Data deunydd gwrth-fflamau wedi'!T$38, "ERROR")))</f>
        <v/>
      </c>
      <c r="V16" s="141" t="str">
        <f>IF('Data deunydd gwrth-fflamau wedi'!U16="","",IF(ISNUMBER('Data deunydd gwrth-fflamau wedi'!U16)=TRUE, IF('Data deunydd gwrth-fflamau wedi'!U16&lt;'Data deunydd gwrth-fflamau wedi'!U$38, "ERROR", 'Data deunydd gwrth-fflamau wedi'!U16), IF('Data deunydd gwrth-fflamau wedi'!U16="&lt;LOD",'Data deunydd gwrth-fflamau wedi'!U$38, "ERROR")))</f>
        <v/>
      </c>
      <c r="W16" s="269" t="str">
        <f>IF('Data deunydd gwrth-fflamau wedi'!V16="","",IF(ISNUMBER('Data deunydd gwrth-fflamau wedi'!V16)=TRUE, IF('Data deunydd gwrth-fflamau wedi'!V16&lt;'Data deunydd gwrth-fflamau wedi'!V$38, "ERROR", 'Data deunydd gwrth-fflamau wedi'!V16), IF('Data deunydd gwrth-fflamau wedi'!V16="&lt;LOD",'Data deunydd gwrth-fflamau wedi'!V$38, "ERROR")))</f>
        <v/>
      </c>
      <c r="X16" s="400"/>
    </row>
    <row r="17" spans="7:24" ht="20.149999999999999" customHeight="1" x14ac:dyDescent="0.35">
      <c r="G17" s="396"/>
      <c r="H17" s="23" t="str">
        <f>IF('Data deunydd gwrth-fflamau wedi'!H17="","",'Data deunydd gwrth-fflamau wedi'!H17)</f>
        <v/>
      </c>
      <c r="I17" s="24" t="str">
        <f>IF('Data deunydd gwrth-fflamau wedi'!I17="","",'Data deunydd gwrth-fflamau wedi'!I17)</f>
        <v/>
      </c>
      <c r="J17" s="204" t="str">
        <f>IFERROR(IF(K17="","",(IF(VLOOKUP(K17,'Gwybodaeth Ymgeiswyr'!$K$8:$L$37,2,0)="y","y",""))),"Manual entry required")</f>
        <v/>
      </c>
      <c r="K17" s="37" t="str">
        <f>IF('Data deunydd gwrth-fflamau wedi'!J17="","",'Data deunydd gwrth-fflamau wedi'!J17)</f>
        <v/>
      </c>
      <c r="L17" s="23" t="str">
        <f>IF('Data deunydd gwrth-fflamau wedi'!K17="","",IF(ISNUMBER('Data deunydd gwrth-fflamau wedi'!K17)=TRUE, IF('Data deunydd gwrth-fflamau wedi'!K17&lt;'Data deunydd gwrth-fflamau wedi'!K$38, "ERROR", 'Data deunydd gwrth-fflamau wedi'!K17), IF('Data deunydd gwrth-fflamau wedi'!K17="&lt;LOD",'Data deunydd gwrth-fflamau wedi'!K$38, "ERROR")))</f>
        <v/>
      </c>
      <c r="M17" s="141" t="str">
        <f>IF('Data deunydd gwrth-fflamau wedi'!L17="","",IF(ISNUMBER('Data deunydd gwrth-fflamau wedi'!L17)=TRUE, IF('Data deunydd gwrth-fflamau wedi'!L17&lt;'Data deunydd gwrth-fflamau wedi'!L$38, "ERROR", 'Data deunydd gwrth-fflamau wedi'!L17), IF('Data deunydd gwrth-fflamau wedi'!L17="&lt;LOD",'Data deunydd gwrth-fflamau wedi'!L$38, "ERROR")))</f>
        <v/>
      </c>
      <c r="N17" s="141" t="str">
        <f>IF('Data deunydd gwrth-fflamau wedi'!M17="","",IF(ISNUMBER('Data deunydd gwrth-fflamau wedi'!M17)=TRUE, IF('Data deunydd gwrth-fflamau wedi'!M17&lt;'Data deunydd gwrth-fflamau wedi'!M$38, "ERROR", 'Data deunydd gwrth-fflamau wedi'!M17), IF('Data deunydd gwrth-fflamau wedi'!M17="&lt;LOD",'Data deunydd gwrth-fflamau wedi'!M$38, "ERROR")))</f>
        <v/>
      </c>
      <c r="O17" s="141" t="str">
        <f>IF('Data deunydd gwrth-fflamau wedi'!N17="","",IF(ISNUMBER('Data deunydd gwrth-fflamau wedi'!N17)=TRUE, IF('Data deunydd gwrth-fflamau wedi'!N17&lt;'Data deunydd gwrth-fflamau wedi'!N$38, "ERROR", 'Data deunydd gwrth-fflamau wedi'!N17), IF('Data deunydd gwrth-fflamau wedi'!N17="&lt;LOD",'Data deunydd gwrth-fflamau wedi'!N$38, "ERROR")))</f>
        <v/>
      </c>
      <c r="P17" s="141" t="str">
        <f>IF('Data deunydd gwrth-fflamau wedi'!O17="","",IF(ISNUMBER('Data deunydd gwrth-fflamau wedi'!O17)=TRUE, IF('Data deunydd gwrth-fflamau wedi'!O17&lt;'Data deunydd gwrth-fflamau wedi'!O$38, "ERROR", 'Data deunydd gwrth-fflamau wedi'!O17), IF('Data deunydd gwrth-fflamau wedi'!O17="&lt;LOD",'Data deunydd gwrth-fflamau wedi'!O$38, "ERROR")))</f>
        <v/>
      </c>
      <c r="Q17" s="141" t="str">
        <f>IF('Data deunydd gwrth-fflamau wedi'!P17="","",IF(ISNUMBER('Data deunydd gwrth-fflamau wedi'!P17)=TRUE, IF('Data deunydd gwrth-fflamau wedi'!P17&lt;'Data deunydd gwrth-fflamau wedi'!P$38, "ERROR", 'Data deunydd gwrth-fflamau wedi'!P17), IF('Data deunydd gwrth-fflamau wedi'!P17="&lt;LOD",'Data deunydd gwrth-fflamau wedi'!P$38, "ERROR")))</f>
        <v/>
      </c>
      <c r="R17" s="141" t="str">
        <f>IF('Data deunydd gwrth-fflamau wedi'!Q17="","",IF(ISNUMBER('Data deunydd gwrth-fflamau wedi'!Q17)=TRUE, IF('Data deunydd gwrth-fflamau wedi'!Q17&lt;'Data deunydd gwrth-fflamau wedi'!Q$38, "ERROR", 'Data deunydd gwrth-fflamau wedi'!Q17), IF('Data deunydd gwrth-fflamau wedi'!Q17="&lt;LOD",'Data deunydd gwrth-fflamau wedi'!Q$38, "ERROR")))</f>
        <v/>
      </c>
      <c r="S17" s="141" t="str">
        <f>IF('Data deunydd gwrth-fflamau wedi'!R17="","",IF(ISNUMBER('Data deunydd gwrth-fflamau wedi'!R17)=TRUE, IF('Data deunydd gwrth-fflamau wedi'!R17&lt;'Data deunydd gwrth-fflamau wedi'!R$38, "ERROR", 'Data deunydd gwrth-fflamau wedi'!R17), IF('Data deunydd gwrth-fflamau wedi'!R17="&lt;LOD",'Data deunydd gwrth-fflamau wedi'!R$38, "ERROR")))</f>
        <v/>
      </c>
      <c r="T17" s="141" t="str">
        <f>IF('Data deunydd gwrth-fflamau wedi'!S17="","",IF(ISNUMBER('Data deunydd gwrth-fflamau wedi'!S17)=TRUE, IF('Data deunydd gwrth-fflamau wedi'!S17&lt;'Data deunydd gwrth-fflamau wedi'!S$38, "ERROR", 'Data deunydd gwrth-fflamau wedi'!S17), IF('Data deunydd gwrth-fflamau wedi'!S17="&lt;LOD",'Data deunydd gwrth-fflamau wedi'!S$38, "ERROR")))</f>
        <v/>
      </c>
      <c r="U17" s="141" t="str">
        <f>IF('Data deunydd gwrth-fflamau wedi'!T17="","",IF(ISNUMBER('Data deunydd gwrth-fflamau wedi'!T17)=TRUE, IF('Data deunydd gwrth-fflamau wedi'!T17&lt;'Data deunydd gwrth-fflamau wedi'!T$38, "ERROR", 'Data deunydd gwrth-fflamau wedi'!T17), IF('Data deunydd gwrth-fflamau wedi'!T17="&lt;LOD",'Data deunydd gwrth-fflamau wedi'!T$38, "ERROR")))</f>
        <v/>
      </c>
      <c r="V17" s="141" t="str">
        <f>IF('Data deunydd gwrth-fflamau wedi'!U17="","",IF(ISNUMBER('Data deunydd gwrth-fflamau wedi'!U17)=TRUE, IF('Data deunydd gwrth-fflamau wedi'!U17&lt;'Data deunydd gwrth-fflamau wedi'!U$38, "ERROR", 'Data deunydd gwrth-fflamau wedi'!U17), IF('Data deunydd gwrth-fflamau wedi'!U17="&lt;LOD",'Data deunydd gwrth-fflamau wedi'!U$38, "ERROR")))</f>
        <v/>
      </c>
      <c r="W17" s="269" t="str">
        <f>IF('Data deunydd gwrth-fflamau wedi'!V17="","",IF(ISNUMBER('Data deunydd gwrth-fflamau wedi'!V17)=TRUE, IF('Data deunydd gwrth-fflamau wedi'!V17&lt;'Data deunydd gwrth-fflamau wedi'!V$38, "ERROR", 'Data deunydd gwrth-fflamau wedi'!V17), IF('Data deunydd gwrth-fflamau wedi'!V17="&lt;LOD",'Data deunydd gwrth-fflamau wedi'!V$38, "ERROR")))</f>
        <v/>
      </c>
      <c r="X17" s="400"/>
    </row>
    <row r="18" spans="7:24" ht="20.149999999999999" customHeight="1" x14ac:dyDescent="0.35">
      <c r="G18" s="396"/>
      <c r="H18" s="23" t="str">
        <f>IF('Data deunydd gwrth-fflamau wedi'!H18="","",'Data deunydd gwrth-fflamau wedi'!H18)</f>
        <v/>
      </c>
      <c r="I18" s="24" t="str">
        <f>IF('Data deunydd gwrth-fflamau wedi'!I18="","",'Data deunydd gwrth-fflamau wedi'!I18)</f>
        <v/>
      </c>
      <c r="J18" s="204" t="str">
        <f>IFERROR(IF(K18="","",(IF(VLOOKUP(K18,'Gwybodaeth Ymgeiswyr'!$K$8:$L$37,2,0)="y","y",""))),"Manual entry required")</f>
        <v/>
      </c>
      <c r="K18" s="37" t="str">
        <f>IF('Data deunydd gwrth-fflamau wedi'!J18="","",'Data deunydd gwrth-fflamau wedi'!J18)</f>
        <v/>
      </c>
      <c r="L18" s="23" t="str">
        <f>IF('Data deunydd gwrth-fflamau wedi'!K18="","",IF(ISNUMBER('Data deunydd gwrth-fflamau wedi'!K18)=TRUE, IF('Data deunydd gwrth-fflamau wedi'!K18&lt;'Data deunydd gwrth-fflamau wedi'!K$38, "ERROR", 'Data deunydd gwrth-fflamau wedi'!K18), IF('Data deunydd gwrth-fflamau wedi'!K18="&lt;LOD",'Data deunydd gwrth-fflamau wedi'!K$38, "ERROR")))</f>
        <v/>
      </c>
      <c r="M18" s="141" t="str">
        <f>IF('Data deunydd gwrth-fflamau wedi'!L18="","",IF(ISNUMBER('Data deunydd gwrth-fflamau wedi'!L18)=TRUE, IF('Data deunydd gwrth-fflamau wedi'!L18&lt;'Data deunydd gwrth-fflamau wedi'!L$38, "ERROR", 'Data deunydd gwrth-fflamau wedi'!L18), IF('Data deunydd gwrth-fflamau wedi'!L18="&lt;LOD",'Data deunydd gwrth-fflamau wedi'!L$38, "ERROR")))</f>
        <v/>
      </c>
      <c r="N18" s="141" t="str">
        <f>IF('Data deunydd gwrth-fflamau wedi'!M18="","",IF(ISNUMBER('Data deunydd gwrth-fflamau wedi'!M18)=TRUE, IF('Data deunydd gwrth-fflamau wedi'!M18&lt;'Data deunydd gwrth-fflamau wedi'!M$38, "ERROR", 'Data deunydd gwrth-fflamau wedi'!M18), IF('Data deunydd gwrth-fflamau wedi'!M18="&lt;LOD",'Data deunydd gwrth-fflamau wedi'!M$38, "ERROR")))</f>
        <v/>
      </c>
      <c r="O18" s="141" t="str">
        <f>IF('Data deunydd gwrth-fflamau wedi'!N18="","",IF(ISNUMBER('Data deunydd gwrth-fflamau wedi'!N18)=TRUE, IF('Data deunydd gwrth-fflamau wedi'!N18&lt;'Data deunydd gwrth-fflamau wedi'!N$38, "ERROR", 'Data deunydd gwrth-fflamau wedi'!N18), IF('Data deunydd gwrth-fflamau wedi'!N18="&lt;LOD",'Data deunydd gwrth-fflamau wedi'!N$38, "ERROR")))</f>
        <v/>
      </c>
      <c r="P18" s="141" t="str">
        <f>IF('Data deunydd gwrth-fflamau wedi'!O18="","",IF(ISNUMBER('Data deunydd gwrth-fflamau wedi'!O18)=TRUE, IF('Data deunydd gwrth-fflamau wedi'!O18&lt;'Data deunydd gwrth-fflamau wedi'!O$38, "ERROR", 'Data deunydd gwrth-fflamau wedi'!O18), IF('Data deunydd gwrth-fflamau wedi'!O18="&lt;LOD",'Data deunydd gwrth-fflamau wedi'!O$38, "ERROR")))</f>
        <v/>
      </c>
      <c r="Q18" s="141" t="str">
        <f>IF('Data deunydd gwrth-fflamau wedi'!P18="","",IF(ISNUMBER('Data deunydd gwrth-fflamau wedi'!P18)=TRUE, IF('Data deunydd gwrth-fflamau wedi'!P18&lt;'Data deunydd gwrth-fflamau wedi'!P$38, "ERROR", 'Data deunydd gwrth-fflamau wedi'!P18), IF('Data deunydd gwrth-fflamau wedi'!P18="&lt;LOD",'Data deunydd gwrth-fflamau wedi'!P$38, "ERROR")))</f>
        <v/>
      </c>
      <c r="R18" s="141" t="str">
        <f>IF('Data deunydd gwrth-fflamau wedi'!Q18="","",IF(ISNUMBER('Data deunydd gwrth-fflamau wedi'!Q18)=TRUE, IF('Data deunydd gwrth-fflamau wedi'!Q18&lt;'Data deunydd gwrth-fflamau wedi'!Q$38, "ERROR", 'Data deunydd gwrth-fflamau wedi'!Q18), IF('Data deunydd gwrth-fflamau wedi'!Q18="&lt;LOD",'Data deunydd gwrth-fflamau wedi'!Q$38, "ERROR")))</f>
        <v/>
      </c>
      <c r="S18" s="141" t="str">
        <f>IF('Data deunydd gwrth-fflamau wedi'!R18="","",IF(ISNUMBER('Data deunydd gwrth-fflamau wedi'!R18)=TRUE, IF('Data deunydd gwrth-fflamau wedi'!R18&lt;'Data deunydd gwrth-fflamau wedi'!R$38, "ERROR", 'Data deunydd gwrth-fflamau wedi'!R18), IF('Data deunydd gwrth-fflamau wedi'!R18="&lt;LOD",'Data deunydd gwrth-fflamau wedi'!R$38, "ERROR")))</f>
        <v/>
      </c>
      <c r="T18" s="141" t="str">
        <f>IF('Data deunydd gwrth-fflamau wedi'!S18="","",IF(ISNUMBER('Data deunydd gwrth-fflamau wedi'!S18)=TRUE, IF('Data deunydd gwrth-fflamau wedi'!S18&lt;'Data deunydd gwrth-fflamau wedi'!S$38, "ERROR", 'Data deunydd gwrth-fflamau wedi'!S18), IF('Data deunydd gwrth-fflamau wedi'!S18="&lt;LOD",'Data deunydd gwrth-fflamau wedi'!S$38, "ERROR")))</f>
        <v/>
      </c>
      <c r="U18" s="141" t="str">
        <f>IF('Data deunydd gwrth-fflamau wedi'!T18="","",IF(ISNUMBER('Data deunydd gwrth-fflamau wedi'!T18)=TRUE, IF('Data deunydd gwrth-fflamau wedi'!T18&lt;'Data deunydd gwrth-fflamau wedi'!T$38, "ERROR", 'Data deunydd gwrth-fflamau wedi'!T18), IF('Data deunydd gwrth-fflamau wedi'!T18="&lt;LOD",'Data deunydd gwrth-fflamau wedi'!T$38, "ERROR")))</f>
        <v/>
      </c>
      <c r="V18" s="141" t="str">
        <f>IF('Data deunydd gwrth-fflamau wedi'!U18="","",IF(ISNUMBER('Data deunydd gwrth-fflamau wedi'!U18)=TRUE, IF('Data deunydd gwrth-fflamau wedi'!U18&lt;'Data deunydd gwrth-fflamau wedi'!U$38, "ERROR", 'Data deunydd gwrth-fflamau wedi'!U18), IF('Data deunydd gwrth-fflamau wedi'!U18="&lt;LOD",'Data deunydd gwrth-fflamau wedi'!U$38, "ERROR")))</f>
        <v/>
      </c>
      <c r="W18" s="269" t="str">
        <f>IF('Data deunydd gwrth-fflamau wedi'!V18="","",IF(ISNUMBER('Data deunydd gwrth-fflamau wedi'!V18)=TRUE, IF('Data deunydd gwrth-fflamau wedi'!V18&lt;'Data deunydd gwrth-fflamau wedi'!V$38, "ERROR", 'Data deunydd gwrth-fflamau wedi'!V18), IF('Data deunydd gwrth-fflamau wedi'!V18="&lt;LOD",'Data deunydd gwrth-fflamau wedi'!V$38, "ERROR")))</f>
        <v/>
      </c>
      <c r="X18" s="400"/>
    </row>
    <row r="19" spans="7:24" ht="20.149999999999999" customHeight="1" x14ac:dyDescent="0.35">
      <c r="G19" s="396"/>
      <c r="H19" s="23" t="str">
        <f>IF('Data deunydd gwrth-fflamau wedi'!H19="","",'Data deunydd gwrth-fflamau wedi'!H19)</f>
        <v/>
      </c>
      <c r="I19" s="24" t="str">
        <f>IF('Data deunydd gwrth-fflamau wedi'!I19="","",'Data deunydd gwrth-fflamau wedi'!I19)</f>
        <v/>
      </c>
      <c r="J19" s="204" t="str">
        <f>IFERROR(IF(K19="","",(IF(VLOOKUP(K19,'Gwybodaeth Ymgeiswyr'!$K$8:$L$37,2,0)="y","y",""))),"Manual entry required")</f>
        <v/>
      </c>
      <c r="K19" s="37" t="str">
        <f>IF('Data deunydd gwrth-fflamau wedi'!J19="","",'Data deunydd gwrth-fflamau wedi'!J19)</f>
        <v/>
      </c>
      <c r="L19" s="23" t="str">
        <f>IF('Data deunydd gwrth-fflamau wedi'!K19="","",IF(ISNUMBER('Data deunydd gwrth-fflamau wedi'!K19)=TRUE, IF('Data deunydd gwrth-fflamau wedi'!K19&lt;'Data deunydd gwrth-fflamau wedi'!K$38, "ERROR", 'Data deunydd gwrth-fflamau wedi'!K19), IF('Data deunydd gwrth-fflamau wedi'!K19="&lt;LOD",'Data deunydd gwrth-fflamau wedi'!K$38, "ERROR")))</f>
        <v/>
      </c>
      <c r="M19" s="141" t="str">
        <f>IF('Data deunydd gwrth-fflamau wedi'!L19="","",IF(ISNUMBER('Data deunydd gwrth-fflamau wedi'!L19)=TRUE, IF('Data deunydd gwrth-fflamau wedi'!L19&lt;'Data deunydd gwrth-fflamau wedi'!L$38, "ERROR", 'Data deunydd gwrth-fflamau wedi'!L19), IF('Data deunydd gwrth-fflamau wedi'!L19="&lt;LOD",'Data deunydd gwrth-fflamau wedi'!L$38, "ERROR")))</f>
        <v/>
      </c>
      <c r="N19" s="141" t="str">
        <f>IF('Data deunydd gwrth-fflamau wedi'!M19="","",IF(ISNUMBER('Data deunydd gwrth-fflamau wedi'!M19)=TRUE, IF('Data deunydd gwrth-fflamau wedi'!M19&lt;'Data deunydd gwrth-fflamau wedi'!M$38, "ERROR", 'Data deunydd gwrth-fflamau wedi'!M19), IF('Data deunydd gwrth-fflamau wedi'!M19="&lt;LOD",'Data deunydd gwrth-fflamau wedi'!M$38, "ERROR")))</f>
        <v/>
      </c>
      <c r="O19" s="141" t="str">
        <f>IF('Data deunydd gwrth-fflamau wedi'!N19="","",IF(ISNUMBER('Data deunydd gwrth-fflamau wedi'!N19)=TRUE, IF('Data deunydd gwrth-fflamau wedi'!N19&lt;'Data deunydd gwrth-fflamau wedi'!N$38, "ERROR", 'Data deunydd gwrth-fflamau wedi'!N19), IF('Data deunydd gwrth-fflamau wedi'!N19="&lt;LOD",'Data deunydd gwrth-fflamau wedi'!N$38, "ERROR")))</f>
        <v/>
      </c>
      <c r="P19" s="141" t="str">
        <f>IF('Data deunydd gwrth-fflamau wedi'!O19="","",IF(ISNUMBER('Data deunydd gwrth-fflamau wedi'!O19)=TRUE, IF('Data deunydd gwrth-fflamau wedi'!O19&lt;'Data deunydd gwrth-fflamau wedi'!O$38, "ERROR", 'Data deunydd gwrth-fflamau wedi'!O19), IF('Data deunydd gwrth-fflamau wedi'!O19="&lt;LOD",'Data deunydd gwrth-fflamau wedi'!O$38, "ERROR")))</f>
        <v/>
      </c>
      <c r="Q19" s="141" t="str">
        <f>IF('Data deunydd gwrth-fflamau wedi'!P19="","",IF(ISNUMBER('Data deunydd gwrth-fflamau wedi'!P19)=TRUE, IF('Data deunydd gwrth-fflamau wedi'!P19&lt;'Data deunydd gwrth-fflamau wedi'!P$38, "ERROR", 'Data deunydd gwrth-fflamau wedi'!P19), IF('Data deunydd gwrth-fflamau wedi'!P19="&lt;LOD",'Data deunydd gwrth-fflamau wedi'!P$38, "ERROR")))</f>
        <v/>
      </c>
      <c r="R19" s="141" t="str">
        <f>IF('Data deunydd gwrth-fflamau wedi'!Q19="","",IF(ISNUMBER('Data deunydd gwrth-fflamau wedi'!Q19)=TRUE, IF('Data deunydd gwrth-fflamau wedi'!Q19&lt;'Data deunydd gwrth-fflamau wedi'!Q$38, "ERROR", 'Data deunydd gwrth-fflamau wedi'!Q19), IF('Data deunydd gwrth-fflamau wedi'!Q19="&lt;LOD",'Data deunydd gwrth-fflamau wedi'!Q$38, "ERROR")))</f>
        <v/>
      </c>
      <c r="S19" s="141" t="str">
        <f>IF('Data deunydd gwrth-fflamau wedi'!R19="","",IF(ISNUMBER('Data deunydd gwrth-fflamau wedi'!R19)=TRUE, IF('Data deunydd gwrth-fflamau wedi'!R19&lt;'Data deunydd gwrth-fflamau wedi'!R$38, "ERROR", 'Data deunydd gwrth-fflamau wedi'!R19), IF('Data deunydd gwrth-fflamau wedi'!R19="&lt;LOD",'Data deunydd gwrth-fflamau wedi'!R$38, "ERROR")))</f>
        <v/>
      </c>
      <c r="T19" s="141" t="str">
        <f>IF('Data deunydd gwrth-fflamau wedi'!S19="","",IF(ISNUMBER('Data deunydd gwrth-fflamau wedi'!S19)=TRUE, IF('Data deunydd gwrth-fflamau wedi'!S19&lt;'Data deunydd gwrth-fflamau wedi'!S$38, "ERROR", 'Data deunydd gwrth-fflamau wedi'!S19), IF('Data deunydd gwrth-fflamau wedi'!S19="&lt;LOD",'Data deunydd gwrth-fflamau wedi'!S$38, "ERROR")))</f>
        <v/>
      </c>
      <c r="U19" s="141" t="str">
        <f>IF('Data deunydd gwrth-fflamau wedi'!T19="","",IF(ISNUMBER('Data deunydd gwrth-fflamau wedi'!T19)=TRUE, IF('Data deunydd gwrth-fflamau wedi'!T19&lt;'Data deunydd gwrth-fflamau wedi'!T$38, "ERROR", 'Data deunydd gwrth-fflamau wedi'!T19), IF('Data deunydd gwrth-fflamau wedi'!T19="&lt;LOD",'Data deunydd gwrth-fflamau wedi'!T$38, "ERROR")))</f>
        <v/>
      </c>
      <c r="V19" s="141" t="str">
        <f>IF('Data deunydd gwrth-fflamau wedi'!U19="","",IF(ISNUMBER('Data deunydd gwrth-fflamau wedi'!U19)=TRUE, IF('Data deunydd gwrth-fflamau wedi'!U19&lt;'Data deunydd gwrth-fflamau wedi'!U$38, "ERROR", 'Data deunydd gwrth-fflamau wedi'!U19), IF('Data deunydd gwrth-fflamau wedi'!U19="&lt;LOD",'Data deunydd gwrth-fflamau wedi'!U$38, "ERROR")))</f>
        <v/>
      </c>
      <c r="W19" s="269" t="str">
        <f>IF('Data deunydd gwrth-fflamau wedi'!V19="","",IF(ISNUMBER('Data deunydd gwrth-fflamau wedi'!V19)=TRUE, IF('Data deunydd gwrth-fflamau wedi'!V19&lt;'Data deunydd gwrth-fflamau wedi'!V$38, "ERROR", 'Data deunydd gwrth-fflamau wedi'!V19), IF('Data deunydd gwrth-fflamau wedi'!V19="&lt;LOD",'Data deunydd gwrth-fflamau wedi'!V$38, "ERROR")))</f>
        <v/>
      </c>
      <c r="X19" s="400"/>
    </row>
    <row r="20" spans="7:24" ht="20.149999999999999" customHeight="1" x14ac:dyDescent="0.35">
      <c r="G20" s="396"/>
      <c r="H20" s="23" t="str">
        <f>IF('Data deunydd gwrth-fflamau wedi'!H20="","",'Data deunydd gwrth-fflamau wedi'!H20)</f>
        <v/>
      </c>
      <c r="I20" s="24" t="str">
        <f>IF('Data deunydd gwrth-fflamau wedi'!I20="","",'Data deunydd gwrth-fflamau wedi'!I20)</f>
        <v/>
      </c>
      <c r="J20" s="204" t="str">
        <f>IFERROR(IF(K20="","",(IF(VLOOKUP(K20,'Gwybodaeth Ymgeiswyr'!$K$8:$L$37,2,0)="y","y",""))),"Manual entry required")</f>
        <v/>
      </c>
      <c r="K20" s="37" t="str">
        <f>IF('Data deunydd gwrth-fflamau wedi'!J20="","",'Data deunydd gwrth-fflamau wedi'!J20)</f>
        <v/>
      </c>
      <c r="L20" s="23" t="str">
        <f>IF('Data deunydd gwrth-fflamau wedi'!K20="","",IF(ISNUMBER('Data deunydd gwrth-fflamau wedi'!K20)=TRUE, IF('Data deunydd gwrth-fflamau wedi'!K20&lt;'Data deunydd gwrth-fflamau wedi'!K$38, "ERROR", 'Data deunydd gwrth-fflamau wedi'!K20), IF('Data deunydd gwrth-fflamau wedi'!K20="&lt;LOD",'Data deunydd gwrth-fflamau wedi'!K$38, "ERROR")))</f>
        <v/>
      </c>
      <c r="M20" s="141" t="str">
        <f>IF('Data deunydd gwrth-fflamau wedi'!L20="","",IF(ISNUMBER('Data deunydd gwrth-fflamau wedi'!L20)=TRUE, IF('Data deunydd gwrth-fflamau wedi'!L20&lt;'Data deunydd gwrth-fflamau wedi'!L$38, "ERROR", 'Data deunydd gwrth-fflamau wedi'!L20), IF('Data deunydd gwrth-fflamau wedi'!L20="&lt;LOD",'Data deunydd gwrth-fflamau wedi'!L$38, "ERROR")))</f>
        <v/>
      </c>
      <c r="N20" s="141" t="str">
        <f>IF('Data deunydd gwrth-fflamau wedi'!M20="","",IF(ISNUMBER('Data deunydd gwrth-fflamau wedi'!M20)=TRUE, IF('Data deunydd gwrth-fflamau wedi'!M20&lt;'Data deunydd gwrth-fflamau wedi'!M$38, "ERROR", 'Data deunydd gwrth-fflamau wedi'!M20), IF('Data deunydd gwrth-fflamau wedi'!M20="&lt;LOD",'Data deunydd gwrth-fflamau wedi'!M$38, "ERROR")))</f>
        <v/>
      </c>
      <c r="O20" s="141" t="str">
        <f>IF('Data deunydd gwrth-fflamau wedi'!N20="","",IF(ISNUMBER('Data deunydd gwrth-fflamau wedi'!N20)=TRUE, IF('Data deunydd gwrth-fflamau wedi'!N20&lt;'Data deunydd gwrth-fflamau wedi'!N$38, "ERROR", 'Data deunydd gwrth-fflamau wedi'!N20), IF('Data deunydd gwrth-fflamau wedi'!N20="&lt;LOD",'Data deunydd gwrth-fflamau wedi'!N$38, "ERROR")))</f>
        <v/>
      </c>
      <c r="P20" s="141" t="str">
        <f>IF('Data deunydd gwrth-fflamau wedi'!O20="","",IF(ISNUMBER('Data deunydd gwrth-fflamau wedi'!O20)=TRUE, IF('Data deunydd gwrth-fflamau wedi'!O20&lt;'Data deunydd gwrth-fflamau wedi'!O$38, "ERROR", 'Data deunydd gwrth-fflamau wedi'!O20), IF('Data deunydd gwrth-fflamau wedi'!O20="&lt;LOD",'Data deunydd gwrth-fflamau wedi'!O$38, "ERROR")))</f>
        <v/>
      </c>
      <c r="Q20" s="141" t="str">
        <f>IF('Data deunydd gwrth-fflamau wedi'!P20="","",IF(ISNUMBER('Data deunydd gwrth-fflamau wedi'!P20)=TRUE, IF('Data deunydd gwrth-fflamau wedi'!P20&lt;'Data deunydd gwrth-fflamau wedi'!P$38, "ERROR", 'Data deunydd gwrth-fflamau wedi'!P20), IF('Data deunydd gwrth-fflamau wedi'!P20="&lt;LOD",'Data deunydd gwrth-fflamau wedi'!P$38, "ERROR")))</f>
        <v/>
      </c>
      <c r="R20" s="141" t="str">
        <f>IF('Data deunydd gwrth-fflamau wedi'!Q20="","",IF(ISNUMBER('Data deunydd gwrth-fflamau wedi'!Q20)=TRUE, IF('Data deunydd gwrth-fflamau wedi'!Q20&lt;'Data deunydd gwrth-fflamau wedi'!Q$38, "ERROR", 'Data deunydd gwrth-fflamau wedi'!Q20), IF('Data deunydd gwrth-fflamau wedi'!Q20="&lt;LOD",'Data deunydd gwrth-fflamau wedi'!Q$38, "ERROR")))</f>
        <v/>
      </c>
      <c r="S20" s="141" t="str">
        <f>IF('Data deunydd gwrth-fflamau wedi'!R20="","",IF(ISNUMBER('Data deunydd gwrth-fflamau wedi'!R20)=TRUE, IF('Data deunydd gwrth-fflamau wedi'!R20&lt;'Data deunydd gwrth-fflamau wedi'!R$38, "ERROR", 'Data deunydd gwrth-fflamau wedi'!R20), IF('Data deunydd gwrth-fflamau wedi'!R20="&lt;LOD",'Data deunydd gwrth-fflamau wedi'!R$38, "ERROR")))</f>
        <v/>
      </c>
      <c r="T20" s="141" t="str">
        <f>IF('Data deunydd gwrth-fflamau wedi'!S20="","",IF(ISNUMBER('Data deunydd gwrth-fflamau wedi'!S20)=TRUE, IF('Data deunydd gwrth-fflamau wedi'!S20&lt;'Data deunydd gwrth-fflamau wedi'!S$38, "ERROR", 'Data deunydd gwrth-fflamau wedi'!S20), IF('Data deunydd gwrth-fflamau wedi'!S20="&lt;LOD",'Data deunydd gwrth-fflamau wedi'!S$38, "ERROR")))</f>
        <v/>
      </c>
      <c r="U20" s="141" t="str">
        <f>IF('Data deunydd gwrth-fflamau wedi'!T20="","",IF(ISNUMBER('Data deunydd gwrth-fflamau wedi'!T20)=TRUE, IF('Data deunydd gwrth-fflamau wedi'!T20&lt;'Data deunydd gwrth-fflamau wedi'!T$38, "ERROR", 'Data deunydd gwrth-fflamau wedi'!T20), IF('Data deunydd gwrth-fflamau wedi'!T20="&lt;LOD",'Data deunydd gwrth-fflamau wedi'!T$38, "ERROR")))</f>
        <v/>
      </c>
      <c r="V20" s="141" t="str">
        <f>IF('Data deunydd gwrth-fflamau wedi'!U20="","",IF(ISNUMBER('Data deunydd gwrth-fflamau wedi'!U20)=TRUE, IF('Data deunydd gwrth-fflamau wedi'!U20&lt;'Data deunydd gwrth-fflamau wedi'!U$38, "ERROR", 'Data deunydd gwrth-fflamau wedi'!U20), IF('Data deunydd gwrth-fflamau wedi'!U20="&lt;LOD",'Data deunydd gwrth-fflamau wedi'!U$38, "ERROR")))</f>
        <v/>
      </c>
      <c r="W20" s="269" t="str">
        <f>IF('Data deunydd gwrth-fflamau wedi'!V20="","",IF(ISNUMBER('Data deunydd gwrth-fflamau wedi'!V20)=TRUE, IF('Data deunydd gwrth-fflamau wedi'!V20&lt;'Data deunydd gwrth-fflamau wedi'!V$38, "ERROR", 'Data deunydd gwrth-fflamau wedi'!V20), IF('Data deunydd gwrth-fflamau wedi'!V20="&lt;LOD",'Data deunydd gwrth-fflamau wedi'!V$38, "ERROR")))</f>
        <v/>
      </c>
      <c r="X20" s="400"/>
    </row>
    <row r="21" spans="7:24" ht="20.149999999999999" customHeight="1" x14ac:dyDescent="0.35">
      <c r="G21" s="396"/>
      <c r="H21" s="23" t="str">
        <f>IF('Data deunydd gwrth-fflamau wedi'!H21="","",'Data deunydd gwrth-fflamau wedi'!H21)</f>
        <v/>
      </c>
      <c r="I21" s="24" t="str">
        <f>IF('Data deunydd gwrth-fflamau wedi'!I21="","",'Data deunydd gwrth-fflamau wedi'!I21)</f>
        <v/>
      </c>
      <c r="J21" s="204" t="str">
        <f>IFERROR(IF(K21="","",(IF(VLOOKUP(K21,'Gwybodaeth Ymgeiswyr'!$K$8:$L$37,2,0)="y","y",""))),"Manual entry required")</f>
        <v/>
      </c>
      <c r="K21" s="37" t="str">
        <f>IF('Data deunydd gwrth-fflamau wedi'!J21="","",'Data deunydd gwrth-fflamau wedi'!J21)</f>
        <v/>
      </c>
      <c r="L21" s="23" t="str">
        <f>IF('Data deunydd gwrth-fflamau wedi'!K21="","",IF(ISNUMBER('Data deunydd gwrth-fflamau wedi'!K21)=TRUE, IF('Data deunydd gwrth-fflamau wedi'!K21&lt;'Data deunydd gwrth-fflamau wedi'!K$38, "ERROR", 'Data deunydd gwrth-fflamau wedi'!K21), IF('Data deunydd gwrth-fflamau wedi'!K21="&lt;LOD",'Data deunydd gwrth-fflamau wedi'!K$38, "ERROR")))</f>
        <v/>
      </c>
      <c r="M21" s="141" t="str">
        <f>IF('Data deunydd gwrth-fflamau wedi'!L21="","",IF(ISNUMBER('Data deunydd gwrth-fflamau wedi'!L21)=TRUE, IF('Data deunydd gwrth-fflamau wedi'!L21&lt;'Data deunydd gwrth-fflamau wedi'!L$38, "ERROR", 'Data deunydd gwrth-fflamau wedi'!L21), IF('Data deunydd gwrth-fflamau wedi'!L21="&lt;LOD",'Data deunydd gwrth-fflamau wedi'!L$38, "ERROR")))</f>
        <v/>
      </c>
      <c r="N21" s="141" t="str">
        <f>IF('Data deunydd gwrth-fflamau wedi'!M21="","",IF(ISNUMBER('Data deunydd gwrth-fflamau wedi'!M21)=TRUE, IF('Data deunydd gwrth-fflamau wedi'!M21&lt;'Data deunydd gwrth-fflamau wedi'!M$38, "ERROR", 'Data deunydd gwrth-fflamau wedi'!M21), IF('Data deunydd gwrth-fflamau wedi'!M21="&lt;LOD",'Data deunydd gwrth-fflamau wedi'!M$38, "ERROR")))</f>
        <v/>
      </c>
      <c r="O21" s="141" t="str">
        <f>IF('Data deunydd gwrth-fflamau wedi'!N21="","",IF(ISNUMBER('Data deunydd gwrth-fflamau wedi'!N21)=TRUE, IF('Data deunydd gwrth-fflamau wedi'!N21&lt;'Data deunydd gwrth-fflamau wedi'!N$38, "ERROR", 'Data deunydd gwrth-fflamau wedi'!N21), IF('Data deunydd gwrth-fflamau wedi'!N21="&lt;LOD",'Data deunydd gwrth-fflamau wedi'!N$38, "ERROR")))</f>
        <v/>
      </c>
      <c r="P21" s="141" t="str">
        <f>IF('Data deunydd gwrth-fflamau wedi'!O21="","",IF(ISNUMBER('Data deunydd gwrth-fflamau wedi'!O21)=TRUE, IF('Data deunydd gwrth-fflamau wedi'!O21&lt;'Data deunydd gwrth-fflamau wedi'!O$38, "ERROR", 'Data deunydd gwrth-fflamau wedi'!O21), IF('Data deunydd gwrth-fflamau wedi'!O21="&lt;LOD",'Data deunydd gwrth-fflamau wedi'!O$38, "ERROR")))</f>
        <v/>
      </c>
      <c r="Q21" s="141" t="str">
        <f>IF('Data deunydd gwrth-fflamau wedi'!P21="","",IF(ISNUMBER('Data deunydd gwrth-fflamau wedi'!P21)=TRUE, IF('Data deunydd gwrth-fflamau wedi'!P21&lt;'Data deunydd gwrth-fflamau wedi'!P$38, "ERROR", 'Data deunydd gwrth-fflamau wedi'!P21), IF('Data deunydd gwrth-fflamau wedi'!P21="&lt;LOD",'Data deunydd gwrth-fflamau wedi'!P$38, "ERROR")))</f>
        <v/>
      </c>
      <c r="R21" s="141" t="str">
        <f>IF('Data deunydd gwrth-fflamau wedi'!Q21="","",IF(ISNUMBER('Data deunydd gwrth-fflamau wedi'!Q21)=TRUE, IF('Data deunydd gwrth-fflamau wedi'!Q21&lt;'Data deunydd gwrth-fflamau wedi'!Q$38, "ERROR", 'Data deunydd gwrth-fflamau wedi'!Q21), IF('Data deunydd gwrth-fflamau wedi'!Q21="&lt;LOD",'Data deunydd gwrth-fflamau wedi'!Q$38, "ERROR")))</f>
        <v/>
      </c>
      <c r="S21" s="141" t="str">
        <f>IF('Data deunydd gwrth-fflamau wedi'!R21="","",IF(ISNUMBER('Data deunydd gwrth-fflamau wedi'!R21)=TRUE, IF('Data deunydd gwrth-fflamau wedi'!R21&lt;'Data deunydd gwrth-fflamau wedi'!R$38, "ERROR", 'Data deunydd gwrth-fflamau wedi'!R21), IF('Data deunydd gwrth-fflamau wedi'!R21="&lt;LOD",'Data deunydd gwrth-fflamau wedi'!R$38, "ERROR")))</f>
        <v/>
      </c>
      <c r="T21" s="141" t="str">
        <f>IF('Data deunydd gwrth-fflamau wedi'!S21="","",IF(ISNUMBER('Data deunydd gwrth-fflamau wedi'!S21)=TRUE, IF('Data deunydd gwrth-fflamau wedi'!S21&lt;'Data deunydd gwrth-fflamau wedi'!S$38, "ERROR", 'Data deunydd gwrth-fflamau wedi'!S21), IF('Data deunydd gwrth-fflamau wedi'!S21="&lt;LOD",'Data deunydd gwrth-fflamau wedi'!S$38, "ERROR")))</f>
        <v/>
      </c>
      <c r="U21" s="141" t="str">
        <f>IF('Data deunydd gwrth-fflamau wedi'!T21="","",IF(ISNUMBER('Data deunydd gwrth-fflamau wedi'!T21)=TRUE, IF('Data deunydd gwrth-fflamau wedi'!T21&lt;'Data deunydd gwrth-fflamau wedi'!T$38, "ERROR", 'Data deunydd gwrth-fflamau wedi'!T21), IF('Data deunydd gwrth-fflamau wedi'!T21="&lt;LOD",'Data deunydd gwrth-fflamau wedi'!T$38, "ERROR")))</f>
        <v/>
      </c>
      <c r="V21" s="141" t="str">
        <f>IF('Data deunydd gwrth-fflamau wedi'!U21="","",IF(ISNUMBER('Data deunydd gwrth-fflamau wedi'!U21)=TRUE, IF('Data deunydd gwrth-fflamau wedi'!U21&lt;'Data deunydd gwrth-fflamau wedi'!U$38, "ERROR", 'Data deunydd gwrth-fflamau wedi'!U21), IF('Data deunydd gwrth-fflamau wedi'!U21="&lt;LOD",'Data deunydd gwrth-fflamau wedi'!U$38, "ERROR")))</f>
        <v/>
      </c>
      <c r="W21" s="269" t="str">
        <f>IF('Data deunydd gwrth-fflamau wedi'!V21="","",IF(ISNUMBER('Data deunydd gwrth-fflamau wedi'!V21)=TRUE, IF('Data deunydd gwrth-fflamau wedi'!V21&lt;'Data deunydd gwrth-fflamau wedi'!V$38, "ERROR", 'Data deunydd gwrth-fflamau wedi'!V21), IF('Data deunydd gwrth-fflamau wedi'!V21="&lt;LOD",'Data deunydd gwrth-fflamau wedi'!V$38, "ERROR")))</f>
        <v/>
      </c>
      <c r="X21" s="400"/>
    </row>
    <row r="22" spans="7:24" ht="20.149999999999999" customHeight="1" x14ac:dyDescent="0.35">
      <c r="G22" s="396"/>
      <c r="H22" s="23" t="str">
        <f>IF('Data deunydd gwrth-fflamau wedi'!H22="","",'Data deunydd gwrth-fflamau wedi'!H22)</f>
        <v/>
      </c>
      <c r="I22" s="24" t="str">
        <f>IF('Data deunydd gwrth-fflamau wedi'!I22="","",'Data deunydd gwrth-fflamau wedi'!I22)</f>
        <v/>
      </c>
      <c r="J22" s="204" t="str">
        <f>IFERROR(IF(K22="","",(IF(VLOOKUP(K22,'Gwybodaeth Ymgeiswyr'!$K$8:$L$37,2,0)="y","y",""))),"Manual entry required")</f>
        <v/>
      </c>
      <c r="K22" s="37" t="str">
        <f>IF('Data deunydd gwrth-fflamau wedi'!J22="","",'Data deunydd gwrth-fflamau wedi'!J22)</f>
        <v/>
      </c>
      <c r="L22" s="23" t="str">
        <f>IF('Data deunydd gwrth-fflamau wedi'!K22="","",IF(ISNUMBER('Data deunydd gwrth-fflamau wedi'!K22)=TRUE, IF('Data deunydd gwrth-fflamau wedi'!K22&lt;'Data deunydd gwrth-fflamau wedi'!K$38, "ERROR", 'Data deunydd gwrth-fflamau wedi'!K22), IF('Data deunydd gwrth-fflamau wedi'!K22="&lt;LOD",'Data deunydd gwrth-fflamau wedi'!K$38, "ERROR")))</f>
        <v/>
      </c>
      <c r="M22" s="141" t="str">
        <f>IF('Data deunydd gwrth-fflamau wedi'!L22="","",IF(ISNUMBER('Data deunydd gwrth-fflamau wedi'!L22)=TRUE, IF('Data deunydd gwrth-fflamau wedi'!L22&lt;'Data deunydd gwrth-fflamau wedi'!L$38, "ERROR", 'Data deunydd gwrth-fflamau wedi'!L22), IF('Data deunydd gwrth-fflamau wedi'!L22="&lt;LOD",'Data deunydd gwrth-fflamau wedi'!L$38, "ERROR")))</f>
        <v/>
      </c>
      <c r="N22" s="141" t="str">
        <f>IF('Data deunydd gwrth-fflamau wedi'!M22="","",IF(ISNUMBER('Data deunydd gwrth-fflamau wedi'!M22)=TRUE, IF('Data deunydd gwrth-fflamau wedi'!M22&lt;'Data deunydd gwrth-fflamau wedi'!M$38, "ERROR", 'Data deunydd gwrth-fflamau wedi'!M22), IF('Data deunydd gwrth-fflamau wedi'!M22="&lt;LOD",'Data deunydd gwrth-fflamau wedi'!M$38, "ERROR")))</f>
        <v/>
      </c>
      <c r="O22" s="141" t="str">
        <f>IF('Data deunydd gwrth-fflamau wedi'!N22="","",IF(ISNUMBER('Data deunydd gwrth-fflamau wedi'!N22)=TRUE, IF('Data deunydd gwrth-fflamau wedi'!N22&lt;'Data deunydd gwrth-fflamau wedi'!N$38, "ERROR", 'Data deunydd gwrth-fflamau wedi'!N22), IF('Data deunydd gwrth-fflamau wedi'!N22="&lt;LOD",'Data deunydd gwrth-fflamau wedi'!N$38, "ERROR")))</f>
        <v/>
      </c>
      <c r="P22" s="141" t="str">
        <f>IF('Data deunydd gwrth-fflamau wedi'!O22="","",IF(ISNUMBER('Data deunydd gwrth-fflamau wedi'!O22)=TRUE, IF('Data deunydd gwrth-fflamau wedi'!O22&lt;'Data deunydd gwrth-fflamau wedi'!O$38, "ERROR", 'Data deunydd gwrth-fflamau wedi'!O22), IF('Data deunydd gwrth-fflamau wedi'!O22="&lt;LOD",'Data deunydd gwrth-fflamau wedi'!O$38, "ERROR")))</f>
        <v/>
      </c>
      <c r="Q22" s="141" t="str">
        <f>IF('Data deunydd gwrth-fflamau wedi'!P22="","",IF(ISNUMBER('Data deunydd gwrth-fflamau wedi'!P22)=TRUE, IF('Data deunydd gwrth-fflamau wedi'!P22&lt;'Data deunydd gwrth-fflamau wedi'!P$38, "ERROR", 'Data deunydd gwrth-fflamau wedi'!P22), IF('Data deunydd gwrth-fflamau wedi'!P22="&lt;LOD",'Data deunydd gwrth-fflamau wedi'!P$38, "ERROR")))</f>
        <v/>
      </c>
      <c r="R22" s="141" t="str">
        <f>IF('Data deunydd gwrth-fflamau wedi'!Q22="","",IF(ISNUMBER('Data deunydd gwrth-fflamau wedi'!Q22)=TRUE, IF('Data deunydd gwrth-fflamau wedi'!Q22&lt;'Data deunydd gwrth-fflamau wedi'!Q$38, "ERROR", 'Data deunydd gwrth-fflamau wedi'!Q22), IF('Data deunydd gwrth-fflamau wedi'!Q22="&lt;LOD",'Data deunydd gwrth-fflamau wedi'!Q$38, "ERROR")))</f>
        <v/>
      </c>
      <c r="S22" s="141" t="str">
        <f>IF('Data deunydd gwrth-fflamau wedi'!R22="","",IF(ISNUMBER('Data deunydd gwrth-fflamau wedi'!R22)=TRUE, IF('Data deunydd gwrth-fflamau wedi'!R22&lt;'Data deunydd gwrth-fflamau wedi'!R$38, "ERROR", 'Data deunydd gwrth-fflamau wedi'!R22), IF('Data deunydd gwrth-fflamau wedi'!R22="&lt;LOD",'Data deunydd gwrth-fflamau wedi'!R$38, "ERROR")))</f>
        <v/>
      </c>
      <c r="T22" s="141" t="str">
        <f>IF('Data deunydd gwrth-fflamau wedi'!S22="","",IF(ISNUMBER('Data deunydd gwrth-fflamau wedi'!S22)=TRUE, IF('Data deunydd gwrth-fflamau wedi'!S22&lt;'Data deunydd gwrth-fflamau wedi'!S$38, "ERROR", 'Data deunydd gwrth-fflamau wedi'!S22), IF('Data deunydd gwrth-fflamau wedi'!S22="&lt;LOD",'Data deunydd gwrth-fflamau wedi'!S$38, "ERROR")))</f>
        <v/>
      </c>
      <c r="U22" s="141" t="str">
        <f>IF('Data deunydd gwrth-fflamau wedi'!T22="","",IF(ISNUMBER('Data deunydd gwrth-fflamau wedi'!T22)=TRUE, IF('Data deunydd gwrth-fflamau wedi'!T22&lt;'Data deunydd gwrth-fflamau wedi'!T$38, "ERROR", 'Data deunydd gwrth-fflamau wedi'!T22), IF('Data deunydd gwrth-fflamau wedi'!T22="&lt;LOD",'Data deunydd gwrth-fflamau wedi'!T$38, "ERROR")))</f>
        <v/>
      </c>
      <c r="V22" s="141" t="str">
        <f>IF('Data deunydd gwrth-fflamau wedi'!U22="","",IF(ISNUMBER('Data deunydd gwrth-fflamau wedi'!U22)=TRUE, IF('Data deunydd gwrth-fflamau wedi'!U22&lt;'Data deunydd gwrth-fflamau wedi'!U$38, "ERROR", 'Data deunydd gwrth-fflamau wedi'!U22), IF('Data deunydd gwrth-fflamau wedi'!U22="&lt;LOD",'Data deunydd gwrth-fflamau wedi'!U$38, "ERROR")))</f>
        <v/>
      </c>
      <c r="W22" s="269" t="str">
        <f>IF('Data deunydd gwrth-fflamau wedi'!V22="","",IF(ISNUMBER('Data deunydd gwrth-fflamau wedi'!V22)=TRUE, IF('Data deunydd gwrth-fflamau wedi'!V22&lt;'Data deunydd gwrth-fflamau wedi'!V$38, "ERROR", 'Data deunydd gwrth-fflamau wedi'!V22), IF('Data deunydd gwrth-fflamau wedi'!V22="&lt;LOD",'Data deunydd gwrth-fflamau wedi'!V$38, "ERROR")))</f>
        <v/>
      </c>
      <c r="X22" s="400"/>
    </row>
    <row r="23" spans="7:24" ht="20.149999999999999" customHeight="1" x14ac:dyDescent="0.35">
      <c r="G23" s="396"/>
      <c r="H23" s="23" t="str">
        <f>IF('Data deunydd gwrth-fflamau wedi'!H23="","",'Data deunydd gwrth-fflamau wedi'!H23)</f>
        <v/>
      </c>
      <c r="I23" s="24" t="str">
        <f>IF('Data deunydd gwrth-fflamau wedi'!I23="","",'Data deunydd gwrth-fflamau wedi'!I23)</f>
        <v/>
      </c>
      <c r="J23" s="204" t="str">
        <f>IFERROR(IF(K23="","",(IF(VLOOKUP(K23,'Gwybodaeth Ymgeiswyr'!$K$8:$L$37,2,0)="y","y",""))),"Manual entry required")</f>
        <v/>
      </c>
      <c r="K23" s="37" t="str">
        <f>IF('Data deunydd gwrth-fflamau wedi'!J23="","",'Data deunydd gwrth-fflamau wedi'!J23)</f>
        <v/>
      </c>
      <c r="L23" s="23" t="str">
        <f>IF('Data deunydd gwrth-fflamau wedi'!K23="","",IF(ISNUMBER('Data deunydd gwrth-fflamau wedi'!K23)=TRUE, IF('Data deunydd gwrth-fflamau wedi'!K23&lt;'Data deunydd gwrth-fflamau wedi'!K$38, "ERROR", 'Data deunydd gwrth-fflamau wedi'!K23), IF('Data deunydd gwrth-fflamau wedi'!K23="&lt;LOD",'Data deunydd gwrth-fflamau wedi'!K$38, "ERROR")))</f>
        <v/>
      </c>
      <c r="M23" s="141" t="str">
        <f>IF('Data deunydd gwrth-fflamau wedi'!L23="","",IF(ISNUMBER('Data deunydd gwrth-fflamau wedi'!L23)=TRUE, IF('Data deunydd gwrth-fflamau wedi'!L23&lt;'Data deunydd gwrth-fflamau wedi'!L$38, "ERROR", 'Data deunydd gwrth-fflamau wedi'!L23), IF('Data deunydd gwrth-fflamau wedi'!L23="&lt;LOD",'Data deunydd gwrth-fflamau wedi'!L$38, "ERROR")))</f>
        <v/>
      </c>
      <c r="N23" s="141" t="str">
        <f>IF('Data deunydd gwrth-fflamau wedi'!M23="","",IF(ISNUMBER('Data deunydd gwrth-fflamau wedi'!M23)=TRUE, IF('Data deunydd gwrth-fflamau wedi'!M23&lt;'Data deunydd gwrth-fflamau wedi'!M$38, "ERROR", 'Data deunydd gwrth-fflamau wedi'!M23), IF('Data deunydd gwrth-fflamau wedi'!M23="&lt;LOD",'Data deunydd gwrth-fflamau wedi'!M$38, "ERROR")))</f>
        <v/>
      </c>
      <c r="O23" s="141" t="str">
        <f>IF('Data deunydd gwrth-fflamau wedi'!N23="","",IF(ISNUMBER('Data deunydd gwrth-fflamau wedi'!N23)=TRUE, IF('Data deunydd gwrth-fflamau wedi'!N23&lt;'Data deunydd gwrth-fflamau wedi'!N$38, "ERROR", 'Data deunydd gwrth-fflamau wedi'!N23), IF('Data deunydd gwrth-fflamau wedi'!N23="&lt;LOD",'Data deunydd gwrth-fflamau wedi'!N$38, "ERROR")))</f>
        <v/>
      </c>
      <c r="P23" s="141" t="str">
        <f>IF('Data deunydd gwrth-fflamau wedi'!O23="","",IF(ISNUMBER('Data deunydd gwrth-fflamau wedi'!O23)=TRUE, IF('Data deunydd gwrth-fflamau wedi'!O23&lt;'Data deunydd gwrth-fflamau wedi'!O$38, "ERROR", 'Data deunydd gwrth-fflamau wedi'!O23), IF('Data deunydd gwrth-fflamau wedi'!O23="&lt;LOD",'Data deunydd gwrth-fflamau wedi'!O$38, "ERROR")))</f>
        <v/>
      </c>
      <c r="Q23" s="141" t="str">
        <f>IF('Data deunydd gwrth-fflamau wedi'!P23="","",IF(ISNUMBER('Data deunydd gwrth-fflamau wedi'!P23)=TRUE, IF('Data deunydd gwrth-fflamau wedi'!P23&lt;'Data deunydd gwrth-fflamau wedi'!P$38, "ERROR", 'Data deunydd gwrth-fflamau wedi'!P23), IF('Data deunydd gwrth-fflamau wedi'!P23="&lt;LOD",'Data deunydd gwrth-fflamau wedi'!P$38, "ERROR")))</f>
        <v/>
      </c>
      <c r="R23" s="141" t="str">
        <f>IF('Data deunydd gwrth-fflamau wedi'!Q23="","",IF(ISNUMBER('Data deunydd gwrth-fflamau wedi'!Q23)=TRUE, IF('Data deunydd gwrth-fflamau wedi'!Q23&lt;'Data deunydd gwrth-fflamau wedi'!Q$38, "ERROR", 'Data deunydd gwrth-fflamau wedi'!Q23), IF('Data deunydd gwrth-fflamau wedi'!Q23="&lt;LOD",'Data deunydd gwrth-fflamau wedi'!Q$38, "ERROR")))</f>
        <v/>
      </c>
      <c r="S23" s="141" t="str">
        <f>IF('Data deunydd gwrth-fflamau wedi'!R23="","",IF(ISNUMBER('Data deunydd gwrth-fflamau wedi'!R23)=TRUE, IF('Data deunydd gwrth-fflamau wedi'!R23&lt;'Data deunydd gwrth-fflamau wedi'!R$38, "ERROR", 'Data deunydd gwrth-fflamau wedi'!R23), IF('Data deunydd gwrth-fflamau wedi'!R23="&lt;LOD",'Data deunydd gwrth-fflamau wedi'!R$38, "ERROR")))</f>
        <v/>
      </c>
      <c r="T23" s="141" t="str">
        <f>IF('Data deunydd gwrth-fflamau wedi'!S23="","",IF(ISNUMBER('Data deunydd gwrth-fflamau wedi'!S23)=TRUE, IF('Data deunydd gwrth-fflamau wedi'!S23&lt;'Data deunydd gwrth-fflamau wedi'!S$38, "ERROR", 'Data deunydd gwrth-fflamau wedi'!S23), IF('Data deunydd gwrth-fflamau wedi'!S23="&lt;LOD",'Data deunydd gwrth-fflamau wedi'!S$38, "ERROR")))</f>
        <v/>
      </c>
      <c r="U23" s="141" t="str">
        <f>IF('Data deunydd gwrth-fflamau wedi'!T23="","",IF(ISNUMBER('Data deunydd gwrth-fflamau wedi'!T23)=TRUE, IF('Data deunydd gwrth-fflamau wedi'!T23&lt;'Data deunydd gwrth-fflamau wedi'!T$38, "ERROR", 'Data deunydd gwrth-fflamau wedi'!T23), IF('Data deunydd gwrth-fflamau wedi'!T23="&lt;LOD",'Data deunydd gwrth-fflamau wedi'!T$38, "ERROR")))</f>
        <v/>
      </c>
      <c r="V23" s="141" t="str">
        <f>IF('Data deunydd gwrth-fflamau wedi'!U23="","",IF(ISNUMBER('Data deunydd gwrth-fflamau wedi'!U23)=TRUE, IF('Data deunydd gwrth-fflamau wedi'!U23&lt;'Data deunydd gwrth-fflamau wedi'!U$38, "ERROR", 'Data deunydd gwrth-fflamau wedi'!U23), IF('Data deunydd gwrth-fflamau wedi'!U23="&lt;LOD",'Data deunydd gwrth-fflamau wedi'!U$38, "ERROR")))</f>
        <v/>
      </c>
      <c r="W23" s="269" t="str">
        <f>IF('Data deunydd gwrth-fflamau wedi'!V23="","",IF(ISNUMBER('Data deunydd gwrth-fflamau wedi'!V23)=TRUE, IF('Data deunydd gwrth-fflamau wedi'!V23&lt;'Data deunydd gwrth-fflamau wedi'!V$38, "ERROR", 'Data deunydd gwrth-fflamau wedi'!V23), IF('Data deunydd gwrth-fflamau wedi'!V23="&lt;LOD",'Data deunydd gwrth-fflamau wedi'!V$38, "ERROR")))</f>
        <v/>
      </c>
      <c r="X23" s="400"/>
    </row>
    <row r="24" spans="7:24" ht="20.149999999999999" customHeight="1" x14ac:dyDescent="0.35">
      <c r="G24" s="396"/>
      <c r="H24" s="23" t="str">
        <f>IF('Data deunydd gwrth-fflamau wedi'!H24="","",'Data deunydd gwrth-fflamau wedi'!H24)</f>
        <v/>
      </c>
      <c r="I24" s="24" t="str">
        <f>IF('Data deunydd gwrth-fflamau wedi'!I24="","",'Data deunydd gwrth-fflamau wedi'!I24)</f>
        <v/>
      </c>
      <c r="J24" s="204" t="str">
        <f>IFERROR(IF(K24="","",(IF(VLOOKUP(K24,'Gwybodaeth Ymgeiswyr'!$K$8:$L$37,2,0)="y","y",""))),"Manual entry required")</f>
        <v/>
      </c>
      <c r="K24" s="37" t="str">
        <f>IF('Data deunydd gwrth-fflamau wedi'!J24="","",'Data deunydd gwrth-fflamau wedi'!J24)</f>
        <v/>
      </c>
      <c r="L24" s="23" t="str">
        <f>IF('Data deunydd gwrth-fflamau wedi'!K24="","",IF(ISNUMBER('Data deunydd gwrth-fflamau wedi'!K24)=TRUE, IF('Data deunydd gwrth-fflamau wedi'!K24&lt;'Data deunydd gwrth-fflamau wedi'!K$38, "ERROR", 'Data deunydd gwrth-fflamau wedi'!K24), IF('Data deunydd gwrth-fflamau wedi'!K24="&lt;LOD",'Data deunydd gwrth-fflamau wedi'!K$38, "ERROR")))</f>
        <v/>
      </c>
      <c r="M24" s="141" t="str">
        <f>IF('Data deunydd gwrth-fflamau wedi'!L24="","",IF(ISNUMBER('Data deunydd gwrth-fflamau wedi'!L24)=TRUE, IF('Data deunydd gwrth-fflamau wedi'!L24&lt;'Data deunydd gwrth-fflamau wedi'!L$38, "ERROR", 'Data deunydd gwrth-fflamau wedi'!L24), IF('Data deunydd gwrth-fflamau wedi'!L24="&lt;LOD",'Data deunydd gwrth-fflamau wedi'!L$38, "ERROR")))</f>
        <v/>
      </c>
      <c r="N24" s="141" t="str">
        <f>IF('Data deunydd gwrth-fflamau wedi'!M24="","",IF(ISNUMBER('Data deunydd gwrth-fflamau wedi'!M24)=TRUE, IF('Data deunydd gwrth-fflamau wedi'!M24&lt;'Data deunydd gwrth-fflamau wedi'!M$38, "ERROR", 'Data deunydd gwrth-fflamau wedi'!M24), IF('Data deunydd gwrth-fflamau wedi'!M24="&lt;LOD",'Data deunydd gwrth-fflamau wedi'!M$38, "ERROR")))</f>
        <v/>
      </c>
      <c r="O24" s="141" t="str">
        <f>IF('Data deunydd gwrth-fflamau wedi'!N24="","",IF(ISNUMBER('Data deunydd gwrth-fflamau wedi'!N24)=TRUE, IF('Data deunydd gwrth-fflamau wedi'!N24&lt;'Data deunydd gwrth-fflamau wedi'!N$38, "ERROR", 'Data deunydd gwrth-fflamau wedi'!N24), IF('Data deunydd gwrth-fflamau wedi'!N24="&lt;LOD",'Data deunydd gwrth-fflamau wedi'!N$38, "ERROR")))</f>
        <v/>
      </c>
      <c r="P24" s="141" t="str">
        <f>IF('Data deunydd gwrth-fflamau wedi'!O24="","",IF(ISNUMBER('Data deunydd gwrth-fflamau wedi'!O24)=TRUE, IF('Data deunydd gwrth-fflamau wedi'!O24&lt;'Data deunydd gwrth-fflamau wedi'!O$38, "ERROR", 'Data deunydd gwrth-fflamau wedi'!O24), IF('Data deunydd gwrth-fflamau wedi'!O24="&lt;LOD",'Data deunydd gwrth-fflamau wedi'!O$38, "ERROR")))</f>
        <v/>
      </c>
      <c r="Q24" s="141" t="str">
        <f>IF('Data deunydd gwrth-fflamau wedi'!P24="","",IF(ISNUMBER('Data deunydd gwrth-fflamau wedi'!P24)=TRUE, IF('Data deunydd gwrth-fflamau wedi'!P24&lt;'Data deunydd gwrth-fflamau wedi'!P$38, "ERROR", 'Data deunydd gwrth-fflamau wedi'!P24), IF('Data deunydd gwrth-fflamau wedi'!P24="&lt;LOD",'Data deunydd gwrth-fflamau wedi'!P$38, "ERROR")))</f>
        <v/>
      </c>
      <c r="R24" s="141" t="str">
        <f>IF('Data deunydd gwrth-fflamau wedi'!Q24="","",IF(ISNUMBER('Data deunydd gwrth-fflamau wedi'!Q24)=TRUE, IF('Data deunydd gwrth-fflamau wedi'!Q24&lt;'Data deunydd gwrth-fflamau wedi'!Q$38, "ERROR", 'Data deunydd gwrth-fflamau wedi'!Q24), IF('Data deunydd gwrth-fflamau wedi'!Q24="&lt;LOD",'Data deunydd gwrth-fflamau wedi'!Q$38, "ERROR")))</f>
        <v/>
      </c>
      <c r="S24" s="141" t="str">
        <f>IF('Data deunydd gwrth-fflamau wedi'!R24="","",IF(ISNUMBER('Data deunydd gwrth-fflamau wedi'!R24)=TRUE, IF('Data deunydd gwrth-fflamau wedi'!R24&lt;'Data deunydd gwrth-fflamau wedi'!R$38, "ERROR", 'Data deunydd gwrth-fflamau wedi'!R24), IF('Data deunydd gwrth-fflamau wedi'!R24="&lt;LOD",'Data deunydd gwrth-fflamau wedi'!R$38, "ERROR")))</f>
        <v/>
      </c>
      <c r="T24" s="141" t="str">
        <f>IF('Data deunydd gwrth-fflamau wedi'!S24="","",IF(ISNUMBER('Data deunydd gwrth-fflamau wedi'!S24)=TRUE, IF('Data deunydd gwrth-fflamau wedi'!S24&lt;'Data deunydd gwrth-fflamau wedi'!S$38, "ERROR", 'Data deunydd gwrth-fflamau wedi'!S24), IF('Data deunydd gwrth-fflamau wedi'!S24="&lt;LOD",'Data deunydd gwrth-fflamau wedi'!S$38, "ERROR")))</f>
        <v/>
      </c>
      <c r="U24" s="141" t="str">
        <f>IF('Data deunydd gwrth-fflamau wedi'!T24="","",IF(ISNUMBER('Data deunydd gwrth-fflamau wedi'!T24)=TRUE, IF('Data deunydd gwrth-fflamau wedi'!T24&lt;'Data deunydd gwrth-fflamau wedi'!T$38, "ERROR", 'Data deunydd gwrth-fflamau wedi'!T24), IF('Data deunydd gwrth-fflamau wedi'!T24="&lt;LOD",'Data deunydd gwrth-fflamau wedi'!T$38, "ERROR")))</f>
        <v/>
      </c>
      <c r="V24" s="141" t="str">
        <f>IF('Data deunydd gwrth-fflamau wedi'!U24="","",IF(ISNUMBER('Data deunydd gwrth-fflamau wedi'!U24)=TRUE, IF('Data deunydd gwrth-fflamau wedi'!U24&lt;'Data deunydd gwrth-fflamau wedi'!U$38, "ERROR", 'Data deunydd gwrth-fflamau wedi'!U24), IF('Data deunydd gwrth-fflamau wedi'!U24="&lt;LOD",'Data deunydd gwrth-fflamau wedi'!U$38, "ERROR")))</f>
        <v/>
      </c>
      <c r="W24" s="269" t="str">
        <f>IF('Data deunydd gwrth-fflamau wedi'!V24="","",IF(ISNUMBER('Data deunydd gwrth-fflamau wedi'!V24)=TRUE, IF('Data deunydd gwrth-fflamau wedi'!V24&lt;'Data deunydd gwrth-fflamau wedi'!V$38, "ERROR", 'Data deunydd gwrth-fflamau wedi'!V24), IF('Data deunydd gwrth-fflamau wedi'!V24="&lt;LOD",'Data deunydd gwrth-fflamau wedi'!V$38, "ERROR")))</f>
        <v/>
      </c>
      <c r="X24" s="400"/>
    </row>
    <row r="25" spans="7:24" ht="20.149999999999999" customHeight="1" x14ac:dyDescent="0.35">
      <c r="G25" s="396"/>
      <c r="H25" s="23" t="str">
        <f>IF('Data deunydd gwrth-fflamau wedi'!H25="","",'Data deunydd gwrth-fflamau wedi'!H25)</f>
        <v/>
      </c>
      <c r="I25" s="24" t="str">
        <f>IF('Data deunydd gwrth-fflamau wedi'!I25="","",'Data deunydd gwrth-fflamau wedi'!I25)</f>
        <v/>
      </c>
      <c r="J25" s="204" t="str">
        <f>IFERROR(IF(K25="","",(IF(VLOOKUP(K25,'Gwybodaeth Ymgeiswyr'!$K$8:$L$37,2,0)="y","y",""))),"Manual entry required")</f>
        <v/>
      </c>
      <c r="K25" s="37" t="str">
        <f>IF('Data deunydd gwrth-fflamau wedi'!J25="","",'Data deunydd gwrth-fflamau wedi'!J25)</f>
        <v/>
      </c>
      <c r="L25" s="23" t="str">
        <f>IF('Data deunydd gwrth-fflamau wedi'!K25="","",IF(ISNUMBER('Data deunydd gwrth-fflamau wedi'!K25)=TRUE, IF('Data deunydd gwrth-fflamau wedi'!K25&lt;'Data deunydd gwrth-fflamau wedi'!K$38, "ERROR", 'Data deunydd gwrth-fflamau wedi'!K25), IF('Data deunydd gwrth-fflamau wedi'!K25="&lt;LOD",'Data deunydd gwrth-fflamau wedi'!K$38, "ERROR")))</f>
        <v/>
      </c>
      <c r="M25" s="141" t="str">
        <f>IF('Data deunydd gwrth-fflamau wedi'!L25="","",IF(ISNUMBER('Data deunydd gwrth-fflamau wedi'!L25)=TRUE, IF('Data deunydd gwrth-fflamau wedi'!L25&lt;'Data deunydd gwrth-fflamau wedi'!L$38, "ERROR", 'Data deunydd gwrth-fflamau wedi'!L25), IF('Data deunydd gwrth-fflamau wedi'!L25="&lt;LOD",'Data deunydd gwrth-fflamau wedi'!L$38, "ERROR")))</f>
        <v/>
      </c>
      <c r="N25" s="141" t="str">
        <f>IF('Data deunydd gwrth-fflamau wedi'!M25="","",IF(ISNUMBER('Data deunydd gwrth-fflamau wedi'!M25)=TRUE, IF('Data deunydd gwrth-fflamau wedi'!M25&lt;'Data deunydd gwrth-fflamau wedi'!M$38, "ERROR", 'Data deunydd gwrth-fflamau wedi'!M25), IF('Data deunydd gwrth-fflamau wedi'!M25="&lt;LOD",'Data deunydd gwrth-fflamau wedi'!M$38, "ERROR")))</f>
        <v/>
      </c>
      <c r="O25" s="141" t="str">
        <f>IF('Data deunydd gwrth-fflamau wedi'!N25="","",IF(ISNUMBER('Data deunydd gwrth-fflamau wedi'!N25)=TRUE, IF('Data deunydd gwrth-fflamau wedi'!N25&lt;'Data deunydd gwrth-fflamau wedi'!N$38, "ERROR", 'Data deunydd gwrth-fflamau wedi'!N25), IF('Data deunydd gwrth-fflamau wedi'!N25="&lt;LOD",'Data deunydd gwrth-fflamau wedi'!N$38, "ERROR")))</f>
        <v/>
      </c>
      <c r="P25" s="141" t="str">
        <f>IF('Data deunydd gwrth-fflamau wedi'!O25="","",IF(ISNUMBER('Data deunydd gwrth-fflamau wedi'!O25)=TRUE, IF('Data deunydd gwrth-fflamau wedi'!O25&lt;'Data deunydd gwrth-fflamau wedi'!O$38, "ERROR", 'Data deunydd gwrth-fflamau wedi'!O25), IF('Data deunydd gwrth-fflamau wedi'!O25="&lt;LOD",'Data deunydd gwrth-fflamau wedi'!O$38, "ERROR")))</f>
        <v/>
      </c>
      <c r="Q25" s="141" t="str">
        <f>IF('Data deunydd gwrth-fflamau wedi'!P25="","",IF(ISNUMBER('Data deunydd gwrth-fflamau wedi'!P25)=TRUE, IF('Data deunydd gwrth-fflamau wedi'!P25&lt;'Data deunydd gwrth-fflamau wedi'!P$38, "ERROR", 'Data deunydd gwrth-fflamau wedi'!P25), IF('Data deunydd gwrth-fflamau wedi'!P25="&lt;LOD",'Data deunydd gwrth-fflamau wedi'!P$38, "ERROR")))</f>
        <v/>
      </c>
      <c r="R25" s="141" t="str">
        <f>IF('Data deunydd gwrth-fflamau wedi'!Q25="","",IF(ISNUMBER('Data deunydd gwrth-fflamau wedi'!Q25)=TRUE, IF('Data deunydd gwrth-fflamau wedi'!Q25&lt;'Data deunydd gwrth-fflamau wedi'!Q$38, "ERROR", 'Data deunydd gwrth-fflamau wedi'!Q25), IF('Data deunydd gwrth-fflamau wedi'!Q25="&lt;LOD",'Data deunydd gwrth-fflamau wedi'!Q$38, "ERROR")))</f>
        <v/>
      </c>
      <c r="S25" s="141" t="str">
        <f>IF('Data deunydd gwrth-fflamau wedi'!R25="","",IF(ISNUMBER('Data deunydd gwrth-fflamau wedi'!R25)=TRUE, IF('Data deunydd gwrth-fflamau wedi'!R25&lt;'Data deunydd gwrth-fflamau wedi'!R$38, "ERROR", 'Data deunydd gwrth-fflamau wedi'!R25), IF('Data deunydd gwrth-fflamau wedi'!R25="&lt;LOD",'Data deunydd gwrth-fflamau wedi'!R$38, "ERROR")))</f>
        <v/>
      </c>
      <c r="T25" s="141" t="str">
        <f>IF('Data deunydd gwrth-fflamau wedi'!S25="","",IF(ISNUMBER('Data deunydd gwrth-fflamau wedi'!S25)=TRUE, IF('Data deunydd gwrth-fflamau wedi'!S25&lt;'Data deunydd gwrth-fflamau wedi'!S$38, "ERROR", 'Data deunydd gwrth-fflamau wedi'!S25), IF('Data deunydd gwrth-fflamau wedi'!S25="&lt;LOD",'Data deunydd gwrth-fflamau wedi'!S$38, "ERROR")))</f>
        <v/>
      </c>
      <c r="U25" s="141" t="str">
        <f>IF('Data deunydd gwrth-fflamau wedi'!T25="","",IF(ISNUMBER('Data deunydd gwrth-fflamau wedi'!T25)=TRUE, IF('Data deunydd gwrth-fflamau wedi'!T25&lt;'Data deunydd gwrth-fflamau wedi'!T$38, "ERROR", 'Data deunydd gwrth-fflamau wedi'!T25), IF('Data deunydd gwrth-fflamau wedi'!T25="&lt;LOD",'Data deunydd gwrth-fflamau wedi'!T$38, "ERROR")))</f>
        <v/>
      </c>
      <c r="V25" s="141" t="str">
        <f>IF('Data deunydd gwrth-fflamau wedi'!U25="","",IF(ISNUMBER('Data deunydd gwrth-fflamau wedi'!U25)=TRUE, IF('Data deunydd gwrth-fflamau wedi'!U25&lt;'Data deunydd gwrth-fflamau wedi'!U$38, "ERROR", 'Data deunydd gwrth-fflamau wedi'!U25), IF('Data deunydd gwrth-fflamau wedi'!U25="&lt;LOD",'Data deunydd gwrth-fflamau wedi'!U$38, "ERROR")))</f>
        <v/>
      </c>
      <c r="W25" s="269" t="str">
        <f>IF('Data deunydd gwrth-fflamau wedi'!V25="","",IF(ISNUMBER('Data deunydd gwrth-fflamau wedi'!V25)=TRUE, IF('Data deunydd gwrth-fflamau wedi'!V25&lt;'Data deunydd gwrth-fflamau wedi'!V$38, "ERROR", 'Data deunydd gwrth-fflamau wedi'!V25), IF('Data deunydd gwrth-fflamau wedi'!V25="&lt;LOD",'Data deunydd gwrth-fflamau wedi'!V$38, "ERROR")))</f>
        <v/>
      </c>
      <c r="X25" s="400"/>
    </row>
    <row r="26" spans="7:24" ht="20.149999999999999" customHeight="1" x14ac:dyDescent="0.35">
      <c r="G26" s="396"/>
      <c r="H26" s="23" t="str">
        <f>IF('Data deunydd gwrth-fflamau wedi'!H26="","",'Data deunydd gwrth-fflamau wedi'!H26)</f>
        <v/>
      </c>
      <c r="I26" s="24" t="str">
        <f>IF('Data deunydd gwrth-fflamau wedi'!I26="","",'Data deunydd gwrth-fflamau wedi'!I26)</f>
        <v/>
      </c>
      <c r="J26" s="204" t="str">
        <f>IFERROR(IF(K26="","",(IF(VLOOKUP(K26,'Gwybodaeth Ymgeiswyr'!$K$8:$L$37,2,0)="y","y",""))),"Manual entry required")</f>
        <v/>
      </c>
      <c r="K26" s="37" t="str">
        <f>IF('Data deunydd gwrth-fflamau wedi'!J26="","",'Data deunydd gwrth-fflamau wedi'!J26)</f>
        <v/>
      </c>
      <c r="L26" s="23" t="str">
        <f>IF('Data deunydd gwrth-fflamau wedi'!K26="","",IF(ISNUMBER('Data deunydd gwrth-fflamau wedi'!K26)=TRUE, IF('Data deunydd gwrth-fflamau wedi'!K26&lt;'Data deunydd gwrth-fflamau wedi'!K$38, "ERROR", 'Data deunydd gwrth-fflamau wedi'!K26), IF('Data deunydd gwrth-fflamau wedi'!K26="&lt;LOD",'Data deunydd gwrth-fflamau wedi'!K$38, "ERROR")))</f>
        <v/>
      </c>
      <c r="M26" s="141" t="str">
        <f>IF('Data deunydd gwrth-fflamau wedi'!L26="","",IF(ISNUMBER('Data deunydd gwrth-fflamau wedi'!L26)=TRUE, IF('Data deunydd gwrth-fflamau wedi'!L26&lt;'Data deunydd gwrth-fflamau wedi'!L$38, "ERROR", 'Data deunydd gwrth-fflamau wedi'!L26), IF('Data deunydd gwrth-fflamau wedi'!L26="&lt;LOD",'Data deunydd gwrth-fflamau wedi'!L$38, "ERROR")))</f>
        <v/>
      </c>
      <c r="N26" s="141" t="str">
        <f>IF('Data deunydd gwrth-fflamau wedi'!M26="","",IF(ISNUMBER('Data deunydd gwrth-fflamau wedi'!M26)=TRUE, IF('Data deunydd gwrth-fflamau wedi'!M26&lt;'Data deunydd gwrth-fflamau wedi'!M$38, "ERROR", 'Data deunydd gwrth-fflamau wedi'!M26), IF('Data deunydd gwrth-fflamau wedi'!M26="&lt;LOD",'Data deunydd gwrth-fflamau wedi'!M$38, "ERROR")))</f>
        <v/>
      </c>
      <c r="O26" s="141" t="str">
        <f>IF('Data deunydd gwrth-fflamau wedi'!N26="","",IF(ISNUMBER('Data deunydd gwrth-fflamau wedi'!N26)=TRUE, IF('Data deunydd gwrth-fflamau wedi'!N26&lt;'Data deunydd gwrth-fflamau wedi'!N$38, "ERROR", 'Data deunydd gwrth-fflamau wedi'!N26), IF('Data deunydd gwrth-fflamau wedi'!N26="&lt;LOD",'Data deunydd gwrth-fflamau wedi'!N$38, "ERROR")))</f>
        <v/>
      </c>
      <c r="P26" s="141" t="str">
        <f>IF('Data deunydd gwrth-fflamau wedi'!O26="","",IF(ISNUMBER('Data deunydd gwrth-fflamau wedi'!O26)=TRUE, IF('Data deunydd gwrth-fflamau wedi'!O26&lt;'Data deunydd gwrth-fflamau wedi'!O$38, "ERROR", 'Data deunydd gwrth-fflamau wedi'!O26), IF('Data deunydd gwrth-fflamau wedi'!O26="&lt;LOD",'Data deunydd gwrth-fflamau wedi'!O$38, "ERROR")))</f>
        <v/>
      </c>
      <c r="Q26" s="141" t="str">
        <f>IF('Data deunydd gwrth-fflamau wedi'!P26="","",IF(ISNUMBER('Data deunydd gwrth-fflamau wedi'!P26)=TRUE, IF('Data deunydd gwrth-fflamau wedi'!P26&lt;'Data deunydd gwrth-fflamau wedi'!P$38, "ERROR", 'Data deunydd gwrth-fflamau wedi'!P26), IF('Data deunydd gwrth-fflamau wedi'!P26="&lt;LOD",'Data deunydd gwrth-fflamau wedi'!P$38, "ERROR")))</f>
        <v/>
      </c>
      <c r="R26" s="141" t="str">
        <f>IF('Data deunydd gwrth-fflamau wedi'!Q26="","",IF(ISNUMBER('Data deunydd gwrth-fflamau wedi'!Q26)=TRUE, IF('Data deunydd gwrth-fflamau wedi'!Q26&lt;'Data deunydd gwrth-fflamau wedi'!Q$38, "ERROR", 'Data deunydd gwrth-fflamau wedi'!Q26), IF('Data deunydd gwrth-fflamau wedi'!Q26="&lt;LOD",'Data deunydd gwrth-fflamau wedi'!Q$38, "ERROR")))</f>
        <v/>
      </c>
      <c r="S26" s="141" t="str">
        <f>IF('Data deunydd gwrth-fflamau wedi'!R26="","",IF(ISNUMBER('Data deunydd gwrth-fflamau wedi'!R26)=TRUE, IF('Data deunydd gwrth-fflamau wedi'!R26&lt;'Data deunydd gwrth-fflamau wedi'!R$38, "ERROR", 'Data deunydd gwrth-fflamau wedi'!R26), IF('Data deunydd gwrth-fflamau wedi'!R26="&lt;LOD",'Data deunydd gwrth-fflamau wedi'!R$38, "ERROR")))</f>
        <v/>
      </c>
      <c r="T26" s="141" t="str">
        <f>IF('Data deunydd gwrth-fflamau wedi'!S26="","",IF(ISNUMBER('Data deunydd gwrth-fflamau wedi'!S26)=TRUE, IF('Data deunydd gwrth-fflamau wedi'!S26&lt;'Data deunydd gwrth-fflamau wedi'!S$38, "ERROR", 'Data deunydd gwrth-fflamau wedi'!S26), IF('Data deunydd gwrth-fflamau wedi'!S26="&lt;LOD",'Data deunydd gwrth-fflamau wedi'!S$38, "ERROR")))</f>
        <v/>
      </c>
      <c r="U26" s="141" t="str">
        <f>IF('Data deunydd gwrth-fflamau wedi'!T26="","",IF(ISNUMBER('Data deunydd gwrth-fflamau wedi'!T26)=TRUE, IF('Data deunydd gwrth-fflamau wedi'!T26&lt;'Data deunydd gwrth-fflamau wedi'!T$38, "ERROR", 'Data deunydd gwrth-fflamau wedi'!T26), IF('Data deunydd gwrth-fflamau wedi'!T26="&lt;LOD",'Data deunydd gwrth-fflamau wedi'!T$38, "ERROR")))</f>
        <v/>
      </c>
      <c r="V26" s="141" t="str">
        <f>IF('Data deunydd gwrth-fflamau wedi'!U26="","",IF(ISNUMBER('Data deunydd gwrth-fflamau wedi'!U26)=TRUE, IF('Data deunydd gwrth-fflamau wedi'!U26&lt;'Data deunydd gwrth-fflamau wedi'!U$38, "ERROR", 'Data deunydd gwrth-fflamau wedi'!U26), IF('Data deunydd gwrth-fflamau wedi'!U26="&lt;LOD",'Data deunydd gwrth-fflamau wedi'!U$38, "ERROR")))</f>
        <v/>
      </c>
      <c r="W26" s="269" t="str">
        <f>IF('Data deunydd gwrth-fflamau wedi'!V26="","",IF(ISNUMBER('Data deunydd gwrth-fflamau wedi'!V26)=TRUE, IF('Data deunydd gwrth-fflamau wedi'!V26&lt;'Data deunydd gwrth-fflamau wedi'!V$38, "ERROR", 'Data deunydd gwrth-fflamau wedi'!V26), IF('Data deunydd gwrth-fflamau wedi'!V26="&lt;LOD",'Data deunydd gwrth-fflamau wedi'!V$38, "ERROR")))</f>
        <v/>
      </c>
      <c r="X26" s="400"/>
    </row>
    <row r="27" spans="7:24" ht="20.149999999999999" customHeight="1" x14ac:dyDescent="0.35">
      <c r="G27" s="396"/>
      <c r="H27" s="23" t="str">
        <f>IF('Data deunydd gwrth-fflamau wedi'!H27="","",'Data deunydd gwrth-fflamau wedi'!H27)</f>
        <v/>
      </c>
      <c r="I27" s="24" t="str">
        <f>IF('Data deunydd gwrth-fflamau wedi'!I27="","",'Data deunydd gwrth-fflamau wedi'!I27)</f>
        <v/>
      </c>
      <c r="J27" s="204" t="str">
        <f>IFERROR(IF(K27="","",(IF(VLOOKUP(K27,'Gwybodaeth Ymgeiswyr'!$K$8:$L$37,2,0)="y","y",""))),"Manual entry required")</f>
        <v/>
      </c>
      <c r="K27" s="37" t="str">
        <f>IF('Data deunydd gwrth-fflamau wedi'!J27="","",'Data deunydd gwrth-fflamau wedi'!J27)</f>
        <v/>
      </c>
      <c r="L27" s="23" t="str">
        <f>IF('Data deunydd gwrth-fflamau wedi'!K27="","",IF(ISNUMBER('Data deunydd gwrth-fflamau wedi'!K27)=TRUE, IF('Data deunydd gwrth-fflamau wedi'!K27&lt;'Data deunydd gwrth-fflamau wedi'!K$38, "ERROR", 'Data deunydd gwrth-fflamau wedi'!K27), IF('Data deunydd gwrth-fflamau wedi'!K27="&lt;LOD",'Data deunydd gwrth-fflamau wedi'!K$38, "ERROR")))</f>
        <v/>
      </c>
      <c r="M27" s="141" t="str">
        <f>IF('Data deunydd gwrth-fflamau wedi'!L27="","",IF(ISNUMBER('Data deunydd gwrth-fflamau wedi'!L27)=TRUE, IF('Data deunydd gwrth-fflamau wedi'!L27&lt;'Data deunydd gwrth-fflamau wedi'!L$38, "ERROR", 'Data deunydd gwrth-fflamau wedi'!L27), IF('Data deunydd gwrth-fflamau wedi'!L27="&lt;LOD",'Data deunydd gwrth-fflamau wedi'!L$38, "ERROR")))</f>
        <v/>
      </c>
      <c r="N27" s="141" t="str">
        <f>IF('Data deunydd gwrth-fflamau wedi'!M27="","",IF(ISNUMBER('Data deunydd gwrth-fflamau wedi'!M27)=TRUE, IF('Data deunydd gwrth-fflamau wedi'!M27&lt;'Data deunydd gwrth-fflamau wedi'!M$38, "ERROR", 'Data deunydd gwrth-fflamau wedi'!M27), IF('Data deunydd gwrth-fflamau wedi'!M27="&lt;LOD",'Data deunydd gwrth-fflamau wedi'!M$38, "ERROR")))</f>
        <v/>
      </c>
      <c r="O27" s="141" t="str">
        <f>IF('Data deunydd gwrth-fflamau wedi'!N27="","",IF(ISNUMBER('Data deunydd gwrth-fflamau wedi'!N27)=TRUE, IF('Data deunydd gwrth-fflamau wedi'!N27&lt;'Data deunydd gwrth-fflamau wedi'!N$38, "ERROR", 'Data deunydd gwrth-fflamau wedi'!N27), IF('Data deunydd gwrth-fflamau wedi'!N27="&lt;LOD",'Data deunydd gwrth-fflamau wedi'!N$38, "ERROR")))</f>
        <v/>
      </c>
      <c r="P27" s="141" t="str">
        <f>IF('Data deunydd gwrth-fflamau wedi'!O27="","",IF(ISNUMBER('Data deunydd gwrth-fflamau wedi'!O27)=TRUE, IF('Data deunydd gwrth-fflamau wedi'!O27&lt;'Data deunydd gwrth-fflamau wedi'!O$38, "ERROR", 'Data deunydd gwrth-fflamau wedi'!O27), IF('Data deunydd gwrth-fflamau wedi'!O27="&lt;LOD",'Data deunydd gwrth-fflamau wedi'!O$38, "ERROR")))</f>
        <v/>
      </c>
      <c r="Q27" s="141" t="str">
        <f>IF('Data deunydd gwrth-fflamau wedi'!P27="","",IF(ISNUMBER('Data deunydd gwrth-fflamau wedi'!P27)=TRUE, IF('Data deunydd gwrth-fflamau wedi'!P27&lt;'Data deunydd gwrth-fflamau wedi'!P$38, "ERROR", 'Data deunydd gwrth-fflamau wedi'!P27), IF('Data deunydd gwrth-fflamau wedi'!P27="&lt;LOD",'Data deunydd gwrth-fflamau wedi'!P$38, "ERROR")))</f>
        <v/>
      </c>
      <c r="R27" s="141" t="str">
        <f>IF('Data deunydd gwrth-fflamau wedi'!Q27="","",IF(ISNUMBER('Data deunydd gwrth-fflamau wedi'!Q27)=TRUE, IF('Data deunydd gwrth-fflamau wedi'!Q27&lt;'Data deunydd gwrth-fflamau wedi'!Q$38, "ERROR", 'Data deunydd gwrth-fflamau wedi'!Q27), IF('Data deunydd gwrth-fflamau wedi'!Q27="&lt;LOD",'Data deunydd gwrth-fflamau wedi'!Q$38, "ERROR")))</f>
        <v/>
      </c>
      <c r="S27" s="141" t="str">
        <f>IF('Data deunydd gwrth-fflamau wedi'!R27="","",IF(ISNUMBER('Data deunydd gwrth-fflamau wedi'!R27)=TRUE, IF('Data deunydd gwrth-fflamau wedi'!R27&lt;'Data deunydd gwrth-fflamau wedi'!R$38, "ERROR", 'Data deunydd gwrth-fflamau wedi'!R27), IF('Data deunydd gwrth-fflamau wedi'!R27="&lt;LOD",'Data deunydd gwrth-fflamau wedi'!R$38, "ERROR")))</f>
        <v/>
      </c>
      <c r="T27" s="141" t="str">
        <f>IF('Data deunydd gwrth-fflamau wedi'!S27="","",IF(ISNUMBER('Data deunydd gwrth-fflamau wedi'!S27)=TRUE, IF('Data deunydd gwrth-fflamau wedi'!S27&lt;'Data deunydd gwrth-fflamau wedi'!S$38, "ERROR", 'Data deunydd gwrth-fflamau wedi'!S27), IF('Data deunydd gwrth-fflamau wedi'!S27="&lt;LOD",'Data deunydd gwrth-fflamau wedi'!S$38, "ERROR")))</f>
        <v/>
      </c>
      <c r="U27" s="141" t="str">
        <f>IF('Data deunydd gwrth-fflamau wedi'!T27="","",IF(ISNUMBER('Data deunydd gwrth-fflamau wedi'!T27)=TRUE, IF('Data deunydd gwrth-fflamau wedi'!T27&lt;'Data deunydd gwrth-fflamau wedi'!T$38, "ERROR", 'Data deunydd gwrth-fflamau wedi'!T27), IF('Data deunydd gwrth-fflamau wedi'!T27="&lt;LOD",'Data deunydd gwrth-fflamau wedi'!T$38, "ERROR")))</f>
        <v/>
      </c>
      <c r="V27" s="141" t="str">
        <f>IF('Data deunydd gwrth-fflamau wedi'!U27="","",IF(ISNUMBER('Data deunydd gwrth-fflamau wedi'!U27)=TRUE, IF('Data deunydd gwrth-fflamau wedi'!U27&lt;'Data deunydd gwrth-fflamau wedi'!U$38, "ERROR", 'Data deunydd gwrth-fflamau wedi'!U27), IF('Data deunydd gwrth-fflamau wedi'!U27="&lt;LOD",'Data deunydd gwrth-fflamau wedi'!U$38, "ERROR")))</f>
        <v/>
      </c>
      <c r="W27" s="269" t="str">
        <f>IF('Data deunydd gwrth-fflamau wedi'!V27="","",IF(ISNUMBER('Data deunydd gwrth-fflamau wedi'!V27)=TRUE, IF('Data deunydd gwrth-fflamau wedi'!V27&lt;'Data deunydd gwrth-fflamau wedi'!V$38, "ERROR", 'Data deunydd gwrth-fflamau wedi'!V27), IF('Data deunydd gwrth-fflamau wedi'!V27="&lt;LOD",'Data deunydd gwrth-fflamau wedi'!V$38, "ERROR")))</f>
        <v/>
      </c>
      <c r="X27" s="400"/>
    </row>
    <row r="28" spans="7:24" ht="20.149999999999999" customHeight="1" x14ac:dyDescent="0.35">
      <c r="G28" s="396"/>
      <c r="H28" s="23" t="str">
        <f>IF('Data deunydd gwrth-fflamau wedi'!H28="","",'Data deunydd gwrth-fflamau wedi'!H28)</f>
        <v/>
      </c>
      <c r="I28" s="24" t="str">
        <f>IF('Data deunydd gwrth-fflamau wedi'!I28="","",'Data deunydd gwrth-fflamau wedi'!I28)</f>
        <v/>
      </c>
      <c r="J28" s="204" t="str">
        <f>IFERROR(IF(K28="","",(IF(VLOOKUP(K28,'Gwybodaeth Ymgeiswyr'!$K$8:$L$37,2,0)="y","y",""))),"Manual entry required")</f>
        <v/>
      </c>
      <c r="K28" s="37" t="str">
        <f>IF('Data deunydd gwrth-fflamau wedi'!J28="","",'Data deunydd gwrth-fflamau wedi'!J28)</f>
        <v/>
      </c>
      <c r="L28" s="23" t="str">
        <f>IF('Data deunydd gwrth-fflamau wedi'!K28="","",IF(ISNUMBER('Data deunydd gwrth-fflamau wedi'!K28)=TRUE, IF('Data deunydd gwrth-fflamau wedi'!K28&lt;'Data deunydd gwrth-fflamau wedi'!K$38, "ERROR", 'Data deunydd gwrth-fflamau wedi'!K28), IF('Data deunydd gwrth-fflamau wedi'!K28="&lt;LOD",'Data deunydd gwrth-fflamau wedi'!K$38, "ERROR")))</f>
        <v/>
      </c>
      <c r="M28" s="141" t="str">
        <f>IF('Data deunydd gwrth-fflamau wedi'!L28="","",IF(ISNUMBER('Data deunydd gwrth-fflamau wedi'!L28)=TRUE, IF('Data deunydd gwrth-fflamau wedi'!L28&lt;'Data deunydd gwrth-fflamau wedi'!L$38, "ERROR", 'Data deunydd gwrth-fflamau wedi'!L28), IF('Data deunydd gwrth-fflamau wedi'!L28="&lt;LOD",'Data deunydd gwrth-fflamau wedi'!L$38, "ERROR")))</f>
        <v/>
      </c>
      <c r="N28" s="141" t="str">
        <f>IF('Data deunydd gwrth-fflamau wedi'!M28="","",IF(ISNUMBER('Data deunydd gwrth-fflamau wedi'!M28)=TRUE, IF('Data deunydd gwrth-fflamau wedi'!M28&lt;'Data deunydd gwrth-fflamau wedi'!M$38, "ERROR", 'Data deunydd gwrth-fflamau wedi'!M28), IF('Data deunydd gwrth-fflamau wedi'!M28="&lt;LOD",'Data deunydd gwrth-fflamau wedi'!M$38, "ERROR")))</f>
        <v/>
      </c>
      <c r="O28" s="141" t="str">
        <f>IF('Data deunydd gwrth-fflamau wedi'!N28="","",IF(ISNUMBER('Data deunydd gwrth-fflamau wedi'!N28)=TRUE, IF('Data deunydd gwrth-fflamau wedi'!N28&lt;'Data deunydd gwrth-fflamau wedi'!N$38, "ERROR", 'Data deunydd gwrth-fflamau wedi'!N28), IF('Data deunydd gwrth-fflamau wedi'!N28="&lt;LOD",'Data deunydd gwrth-fflamau wedi'!N$38, "ERROR")))</f>
        <v/>
      </c>
      <c r="P28" s="141" t="str">
        <f>IF('Data deunydd gwrth-fflamau wedi'!O28="","",IF(ISNUMBER('Data deunydd gwrth-fflamau wedi'!O28)=TRUE, IF('Data deunydd gwrth-fflamau wedi'!O28&lt;'Data deunydd gwrth-fflamau wedi'!O$38, "ERROR", 'Data deunydd gwrth-fflamau wedi'!O28), IF('Data deunydd gwrth-fflamau wedi'!O28="&lt;LOD",'Data deunydd gwrth-fflamau wedi'!O$38, "ERROR")))</f>
        <v/>
      </c>
      <c r="Q28" s="141" t="str">
        <f>IF('Data deunydd gwrth-fflamau wedi'!P28="","",IF(ISNUMBER('Data deunydd gwrth-fflamau wedi'!P28)=TRUE, IF('Data deunydd gwrth-fflamau wedi'!P28&lt;'Data deunydd gwrth-fflamau wedi'!P$38, "ERROR", 'Data deunydd gwrth-fflamau wedi'!P28), IF('Data deunydd gwrth-fflamau wedi'!P28="&lt;LOD",'Data deunydd gwrth-fflamau wedi'!P$38, "ERROR")))</f>
        <v/>
      </c>
      <c r="R28" s="141" t="str">
        <f>IF('Data deunydd gwrth-fflamau wedi'!Q28="","",IF(ISNUMBER('Data deunydd gwrth-fflamau wedi'!Q28)=TRUE, IF('Data deunydd gwrth-fflamau wedi'!Q28&lt;'Data deunydd gwrth-fflamau wedi'!Q$38, "ERROR", 'Data deunydd gwrth-fflamau wedi'!Q28), IF('Data deunydd gwrth-fflamau wedi'!Q28="&lt;LOD",'Data deunydd gwrth-fflamau wedi'!Q$38, "ERROR")))</f>
        <v/>
      </c>
      <c r="S28" s="141" t="str">
        <f>IF('Data deunydd gwrth-fflamau wedi'!R28="","",IF(ISNUMBER('Data deunydd gwrth-fflamau wedi'!R28)=TRUE, IF('Data deunydd gwrth-fflamau wedi'!R28&lt;'Data deunydd gwrth-fflamau wedi'!R$38, "ERROR", 'Data deunydd gwrth-fflamau wedi'!R28), IF('Data deunydd gwrth-fflamau wedi'!R28="&lt;LOD",'Data deunydd gwrth-fflamau wedi'!R$38, "ERROR")))</f>
        <v/>
      </c>
      <c r="T28" s="141" t="str">
        <f>IF('Data deunydd gwrth-fflamau wedi'!S28="","",IF(ISNUMBER('Data deunydd gwrth-fflamau wedi'!S28)=TRUE, IF('Data deunydd gwrth-fflamau wedi'!S28&lt;'Data deunydd gwrth-fflamau wedi'!S$38, "ERROR", 'Data deunydd gwrth-fflamau wedi'!S28), IF('Data deunydd gwrth-fflamau wedi'!S28="&lt;LOD",'Data deunydd gwrth-fflamau wedi'!S$38, "ERROR")))</f>
        <v/>
      </c>
      <c r="U28" s="141" t="str">
        <f>IF('Data deunydd gwrth-fflamau wedi'!T28="","",IF(ISNUMBER('Data deunydd gwrth-fflamau wedi'!T28)=TRUE, IF('Data deunydd gwrth-fflamau wedi'!T28&lt;'Data deunydd gwrth-fflamau wedi'!T$38, "ERROR", 'Data deunydd gwrth-fflamau wedi'!T28), IF('Data deunydd gwrth-fflamau wedi'!T28="&lt;LOD",'Data deunydd gwrth-fflamau wedi'!T$38, "ERROR")))</f>
        <v/>
      </c>
      <c r="V28" s="141" t="str">
        <f>IF('Data deunydd gwrth-fflamau wedi'!U28="","",IF(ISNUMBER('Data deunydd gwrth-fflamau wedi'!U28)=TRUE, IF('Data deunydd gwrth-fflamau wedi'!U28&lt;'Data deunydd gwrth-fflamau wedi'!U$38, "ERROR", 'Data deunydd gwrth-fflamau wedi'!U28), IF('Data deunydd gwrth-fflamau wedi'!U28="&lt;LOD",'Data deunydd gwrth-fflamau wedi'!U$38, "ERROR")))</f>
        <v/>
      </c>
      <c r="W28" s="269" t="str">
        <f>IF('Data deunydd gwrth-fflamau wedi'!V28="","",IF(ISNUMBER('Data deunydd gwrth-fflamau wedi'!V28)=TRUE, IF('Data deunydd gwrth-fflamau wedi'!V28&lt;'Data deunydd gwrth-fflamau wedi'!V$38, "ERROR", 'Data deunydd gwrth-fflamau wedi'!V28), IF('Data deunydd gwrth-fflamau wedi'!V28="&lt;LOD",'Data deunydd gwrth-fflamau wedi'!V$38, "ERROR")))</f>
        <v/>
      </c>
      <c r="X28" s="400"/>
    </row>
    <row r="29" spans="7:24" ht="20.149999999999999" customHeight="1" x14ac:dyDescent="0.35">
      <c r="G29" s="396"/>
      <c r="H29" s="23" t="str">
        <f>IF('Data deunydd gwrth-fflamau wedi'!H29="","",'Data deunydd gwrth-fflamau wedi'!H29)</f>
        <v/>
      </c>
      <c r="I29" s="24" t="str">
        <f>IF('Data deunydd gwrth-fflamau wedi'!I29="","",'Data deunydd gwrth-fflamau wedi'!I29)</f>
        <v/>
      </c>
      <c r="J29" s="204" t="str">
        <f>IFERROR(IF(K29="","",(IF(VLOOKUP(K29,'Gwybodaeth Ymgeiswyr'!$K$8:$L$37,2,0)="y","y",""))),"Manual entry required")</f>
        <v/>
      </c>
      <c r="K29" s="37" t="str">
        <f>IF('Data deunydd gwrth-fflamau wedi'!J29="","",'Data deunydd gwrth-fflamau wedi'!J29)</f>
        <v/>
      </c>
      <c r="L29" s="23" t="str">
        <f>IF('Data deunydd gwrth-fflamau wedi'!K29="","",IF(ISNUMBER('Data deunydd gwrth-fflamau wedi'!K29)=TRUE, IF('Data deunydd gwrth-fflamau wedi'!K29&lt;'Data deunydd gwrth-fflamau wedi'!K$38, "ERROR", 'Data deunydd gwrth-fflamau wedi'!K29), IF('Data deunydd gwrth-fflamau wedi'!K29="&lt;LOD",'Data deunydd gwrth-fflamau wedi'!K$38, "ERROR")))</f>
        <v/>
      </c>
      <c r="M29" s="141" t="str">
        <f>IF('Data deunydd gwrth-fflamau wedi'!L29="","",IF(ISNUMBER('Data deunydd gwrth-fflamau wedi'!L29)=TRUE, IF('Data deunydd gwrth-fflamau wedi'!L29&lt;'Data deunydd gwrth-fflamau wedi'!L$38, "ERROR", 'Data deunydd gwrth-fflamau wedi'!L29), IF('Data deunydd gwrth-fflamau wedi'!L29="&lt;LOD",'Data deunydd gwrth-fflamau wedi'!L$38, "ERROR")))</f>
        <v/>
      </c>
      <c r="N29" s="141" t="str">
        <f>IF('Data deunydd gwrth-fflamau wedi'!M29="","",IF(ISNUMBER('Data deunydd gwrth-fflamau wedi'!M29)=TRUE, IF('Data deunydd gwrth-fflamau wedi'!M29&lt;'Data deunydd gwrth-fflamau wedi'!M$38, "ERROR", 'Data deunydd gwrth-fflamau wedi'!M29), IF('Data deunydd gwrth-fflamau wedi'!M29="&lt;LOD",'Data deunydd gwrth-fflamau wedi'!M$38, "ERROR")))</f>
        <v/>
      </c>
      <c r="O29" s="141" t="str">
        <f>IF('Data deunydd gwrth-fflamau wedi'!N29="","",IF(ISNUMBER('Data deunydd gwrth-fflamau wedi'!N29)=TRUE, IF('Data deunydd gwrth-fflamau wedi'!N29&lt;'Data deunydd gwrth-fflamau wedi'!N$38, "ERROR", 'Data deunydd gwrth-fflamau wedi'!N29), IF('Data deunydd gwrth-fflamau wedi'!N29="&lt;LOD",'Data deunydd gwrth-fflamau wedi'!N$38, "ERROR")))</f>
        <v/>
      </c>
      <c r="P29" s="141" t="str">
        <f>IF('Data deunydd gwrth-fflamau wedi'!O29="","",IF(ISNUMBER('Data deunydd gwrth-fflamau wedi'!O29)=TRUE, IF('Data deunydd gwrth-fflamau wedi'!O29&lt;'Data deunydd gwrth-fflamau wedi'!O$38, "ERROR", 'Data deunydd gwrth-fflamau wedi'!O29), IF('Data deunydd gwrth-fflamau wedi'!O29="&lt;LOD",'Data deunydd gwrth-fflamau wedi'!O$38, "ERROR")))</f>
        <v/>
      </c>
      <c r="Q29" s="141" t="str">
        <f>IF('Data deunydd gwrth-fflamau wedi'!P29="","",IF(ISNUMBER('Data deunydd gwrth-fflamau wedi'!P29)=TRUE, IF('Data deunydd gwrth-fflamau wedi'!P29&lt;'Data deunydd gwrth-fflamau wedi'!P$38, "ERROR", 'Data deunydd gwrth-fflamau wedi'!P29), IF('Data deunydd gwrth-fflamau wedi'!P29="&lt;LOD",'Data deunydd gwrth-fflamau wedi'!P$38, "ERROR")))</f>
        <v/>
      </c>
      <c r="R29" s="141" t="str">
        <f>IF('Data deunydd gwrth-fflamau wedi'!Q29="","",IF(ISNUMBER('Data deunydd gwrth-fflamau wedi'!Q29)=TRUE, IF('Data deunydd gwrth-fflamau wedi'!Q29&lt;'Data deunydd gwrth-fflamau wedi'!Q$38, "ERROR", 'Data deunydd gwrth-fflamau wedi'!Q29), IF('Data deunydd gwrth-fflamau wedi'!Q29="&lt;LOD",'Data deunydd gwrth-fflamau wedi'!Q$38, "ERROR")))</f>
        <v/>
      </c>
      <c r="S29" s="141" t="str">
        <f>IF('Data deunydd gwrth-fflamau wedi'!R29="","",IF(ISNUMBER('Data deunydd gwrth-fflamau wedi'!R29)=TRUE, IF('Data deunydd gwrth-fflamau wedi'!R29&lt;'Data deunydd gwrth-fflamau wedi'!R$38, "ERROR", 'Data deunydd gwrth-fflamau wedi'!R29), IF('Data deunydd gwrth-fflamau wedi'!R29="&lt;LOD",'Data deunydd gwrth-fflamau wedi'!R$38, "ERROR")))</f>
        <v/>
      </c>
      <c r="T29" s="141" t="str">
        <f>IF('Data deunydd gwrth-fflamau wedi'!S29="","",IF(ISNUMBER('Data deunydd gwrth-fflamau wedi'!S29)=TRUE, IF('Data deunydd gwrth-fflamau wedi'!S29&lt;'Data deunydd gwrth-fflamau wedi'!S$38, "ERROR", 'Data deunydd gwrth-fflamau wedi'!S29), IF('Data deunydd gwrth-fflamau wedi'!S29="&lt;LOD",'Data deunydd gwrth-fflamau wedi'!S$38, "ERROR")))</f>
        <v/>
      </c>
      <c r="U29" s="141" t="str">
        <f>IF('Data deunydd gwrth-fflamau wedi'!T29="","",IF(ISNUMBER('Data deunydd gwrth-fflamau wedi'!T29)=TRUE, IF('Data deunydd gwrth-fflamau wedi'!T29&lt;'Data deunydd gwrth-fflamau wedi'!T$38, "ERROR", 'Data deunydd gwrth-fflamau wedi'!T29), IF('Data deunydd gwrth-fflamau wedi'!T29="&lt;LOD",'Data deunydd gwrth-fflamau wedi'!T$38, "ERROR")))</f>
        <v/>
      </c>
      <c r="V29" s="141" t="str">
        <f>IF('Data deunydd gwrth-fflamau wedi'!U29="","",IF(ISNUMBER('Data deunydd gwrth-fflamau wedi'!U29)=TRUE, IF('Data deunydd gwrth-fflamau wedi'!U29&lt;'Data deunydd gwrth-fflamau wedi'!U$38, "ERROR", 'Data deunydd gwrth-fflamau wedi'!U29), IF('Data deunydd gwrth-fflamau wedi'!U29="&lt;LOD",'Data deunydd gwrth-fflamau wedi'!U$38, "ERROR")))</f>
        <v/>
      </c>
      <c r="W29" s="269" t="str">
        <f>IF('Data deunydd gwrth-fflamau wedi'!V29="","",IF(ISNUMBER('Data deunydd gwrth-fflamau wedi'!V29)=TRUE, IF('Data deunydd gwrth-fflamau wedi'!V29&lt;'Data deunydd gwrth-fflamau wedi'!V$38, "ERROR", 'Data deunydd gwrth-fflamau wedi'!V29), IF('Data deunydd gwrth-fflamau wedi'!V29="&lt;LOD",'Data deunydd gwrth-fflamau wedi'!V$38, "ERROR")))</f>
        <v/>
      </c>
      <c r="X29" s="400"/>
    </row>
    <row r="30" spans="7:24" ht="20.149999999999999" customHeight="1" x14ac:dyDescent="0.35">
      <c r="G30" s="396"/>
      <c r="H30" s="23" t="str">
        <f>IF('Data deunydd gwrth-fflamau wedi'!H30="","",'Data deunydd gwrth-fflamau wedi'!H30)</f>
        <v/>
      </c>
      <c r="I30" s="24" t="str">
        <f>IF('Data deunydd gwrth-fflamau wedi'!I30="","",'Data deunydd gwrth-fflamau wedi'!I30)</f>
        <v/>
      </c>
      <c r="J30" s="204" t="str">
        <f>IFERROR(IF(K30="","",(IF(VLOOKUP(K30,'Gwybodaeth Ymgeiswyr'!$K$8:$L$37,2,0)="y","y",""))),"Manual entry required")</f>
        <v/>
      </c>
      <c r="K30" s="37" t="str">
        <f>IF('Data deunydd gwrth-fflamau wedi'!J30="","",'Data deunydd gwrth-fflamau wedi'!J30)</f>
        <v/>
      </c>
      <c r="L30" s="23" t="str">
        <f>IF('Data deunydd gwrth-fflamau wedi'!K30="","",IF(ISNUMBER('Data deunydd gwrth-fflamau wedi'!K30)=TRUE, IF('Data deunydd gwrth-fflamau wedi'!K30&lt;'Data deunydd gwrth-fflamau wedi'!K$38, "ERROR", 'Data deunydd gwrth-fflamau wedi'!K30), IF('Data deunydd gwrth-fflamau wedi'!K30="&lt;LOD",'Data deunydd gwrth-fflamau wedi'!K$38, "ERROR")))</f>
        <v/>
      </c>
      <c r="M30" s="141" t="str">
        <f>IF('Data deunydd gwrth-fflamau wedi'!L30="","",IF(ISNUMBER('Data deunydd gwrth-fflamau wedi'!L30)=TRUE, IF('Data deunydd gwrth-fflamau wedi'!L30&lt;'Data deunydd gwrth-fflamau wedi'!L$38, "ERROR", 'Data deunydd gwrth-fflamau wedi'!L30), IF('Data deunydd gwrth-fflamau wedi'!L30="&lt;LOD",'Data deunydd gwrth-fflamau wedi'!L$38, "ERROR")))</f>
        <v/>
      </c>
      <c r="N30" s="141" t="str">
        <f>IF('Data deunydd gwrth-fflamau wedi'!M30="","",IF(ISNUMBER('Data deunydd gwrth-fflamau wedi'!M30)=TRUE, IF('Data deunydd gwrth-fflamau wedi'!M30&lt;'Data deunydd gwrth-fflamau wedi'!M$38, "ERROR", 'Data deunydd gwrth-fflamau wedi'!M30), IF('Data deunydd gwrth-fflamau wedi'!M30="&lt;LOD",'Data deunydd gwrth-fflamau wedi'!M$38, "ERROR")))</f>
        <v/>
      </c>
      <c r="O30" s="141" t="str">
        <f>IF('Data deunydd gwrth-fflamau wedi'!N30="","",IF(ISNUMBER('Data deunydd gwrth-fflamau wedi'!N30)=TRUE, IF('Data deunydd gwrth-fflamau wedi'!N30&lt;'Data deunydd gwrth-fflamau wedi'!N$38, "ERROR", 'Data deunydd gwrth-fflamau wedi'!N30), IF('Data deunydd gwrth-fflamau wedi'!N30="&lt;LOD",'Data deunydd gwrth-fflamau wedi'!N$38, "ERROR")))</f>
        <v/>
      </c>
      <c r="P30" s="141" t="str">
        <f>IF('Data deunydd gwrth-fflamau wedi'!O30="","",IF(ISNUMBER('Data deunydd gwrth-fflamau wedi'!O30)=TRUE, IF('Data deunydd gwrth-fflamau wedi'!O30&lt;'Data deunydd gwrth-fflamau wedi'!O$38, "ERROR", 'Data deunydd gwrth-fflamau wedi'!O30), IF('Data deunydd gwrth-fflamau wedi'!O30="&lt;LOD",'Data deunydd gwrth-fflamau wedi'!O$38, "ERROR")))</f>
        <v/>
      </c>
      <c r="Q30" s="141" t="str">
        <f>IF('Data deunydd gwrth-fflamau wedi'!P30="","",IF(ISNUMBER('Data deunydd gwrth-fflamau wedi'!P30)=TRUE, IF('Data deunydd gwrth-fflamau wedi'!P30&lt;'Data deunydd gwrth-fflamau wedi'!P$38, "ERROR", 'Data deunydd gwrth-fflamau wedi'!P30), IF('Data deunydd gwrth-fflamau wedi'!P30="&lt;LOD",'Data deunydd gwrth-fflamau wedi'!P$38, "ERROR")))</f>
        <v/>
      </c>
      <c r="R30" s="141" t="str">
        <f>IF('Data deunydd gwrth-fflamau wedi'!Q30="","",IF(ISNUMBER('Data deunydd gwrth-fflamau wedi'!Q30)=TRUE, IF('Data deunydd gwrth-fflamau wedi'!Q30&lt;'Data deunydd gwrth-fflamau wedi'!Q$38, "ERROR", 'Data deunydd gwrth-fflamau wedi'!Q30), IF('Data deunydd gwrth-fflamau wedi'!Q30="&lt;LOD",'Data deunydd gwrth-fflamau wedi'!Q$38, "ERROR")))</f>
        <v/>
      </c>
      <c r="S30" s="141" t="str">
        <f>IF('Data deunydd gwrth-fflamau wedi'!R30="","",IF(ISNUMBER('Data deunydd gwrth-fflamau wedi'!R30)=TRUE, IF('Data deunydd gwrth-fflamau wedi'!R30&lt;'Data deunydd gwrth-fflamau wedi'!R$38, "ERROR", 'Data deunydd gwrth-fflamau wedi'!R30), IF('Data deunydd gwrth-fflamau wedi'!R30="&lt;LOD",'Data deunydd gwrth-fflamau wedi'!R$38, "ERROR")))</f>
        <v/>
      </c>
      <c r="T30" s="141" t="str">
        <f>IF('Data deunydd gwrth-fflamau wedi'!S30="","",IF(ISNUMBER('Data deunydd gwrth-fflamau wedi'!S30)=TRUE, IF('Data deunydd gwrth-fflamau wedi'!S30&lt;'Data deunydd gwrth-fflamau wedi'!S$38, "ERROR", 'Data deunydd gwrth-fflamau wedi'!S30), IF('Data deunydd gwrth-fflamau wedi'!S30="&lt;LOD",'Data deunydd gwrth-fflamau wedi'!S$38, "ERROR")))</f>
        <v/>
      </c>
      <c r="U30" s="141" t="str">
        <f>IF('Data deunydd gwrth-fflamau wedi'!T30="","",IF(ISNUMBER('Data deunydd gwrth-fflamau wedi'!T30)=TRUE, IF('Data deunydd gwrth-fflamau wedi'!T30&lt;'Data deunydd gwrth-fflamau wedi'!T$38, "ERROR", 'Data deunydd gwrth-fflamau wedi'!T30), IF('Data deunydd gwrth-fflamau wedi'!T30="&lt;LOD",'Data deunydd gwrth-fflamau wedi'!T$38, "ERROR")))</f>
        <v/>
      </c>
      <c r="V30" s="141" t="str">
        <f>IF('Data deunydd gwrth-fflamau wedi'!U30="","",IF(ISNUMBER('Data deunydd gwrth-fflamau wedi'!U30)=TRUE, IF('Data deunydd gwrth-fflamau wedi'!U30&lt;'Data deunydd gwrth-fflamau wedi'!U$38, "ERROR", 'Data deunydd gwrth-fflamau wedi'!U30), IF('Data deunydd gwrth-fflamau wedi'!U30="&lt;LOD",'Data deunydd gwrth-fflamau wedi'!U$38, "ERROR")))</f>
        <v/>
      </c>
      <c r="W30" s="269" t="str">
        <f>IF('Data deunydd gwrth-fflamau wedi'!V30="","",IF(ISNUMBER('Data deunydd gwrth-fflamau wedi'!V30)=TRUE, IF('Data deunydd gwrth-fflamau wedi'!V30&lt;'Data deunydd gwrth-fflamau wedi'!V$38, "ERROR", 'Data deunydd gwrth-fflamau wedi'!V30), IF('Data deunydd gwrth-fflamau wedi'!V30="&lt;LOD",'Data deunydd gwrth-fflamau wedi'!V$38, "ERROR")))</f>
        <v/>
      </c>
      <c r="X30" s="400"/>
    </row>
    <row r="31" spans="7:24" ht="20.149999999999999" customHeight="1" x14ac:dyDescent="0.35">
      <c r="G31" s="396"/>
      <c r="H31" s="23" t="str">
        <f>IF('Data deunydd gwrth-fflamau wedi'!H31="","",'Data deunydd gwrth-fflamau wedi'!H31)</f>
        <v/>
      </c>
      <c r="I31" s="24" t="str">
        <f>IF('Data deunydd gwrth-fflamau wedi'!I31="","",'Data deunydd gwrth-fflamau wedi'!I31)</f>
        <v/>
      </c>
      <c r="J31" s="204" t="str">
        <f>IFERROR(IF(K31="","",(IF(VLOOKUP(K31,'Gwybodaeth Ymgeiswyr'!$K$8:$L$37,2,0)="y","y",""))),"Manual entry required")</f>
        <v/>
      </c>
      <c r="K31" s="37" t="str">
        <f>IF('Data deunydd gwrth-fflamau wedi'!J31="","",'Data deunydd gwrth-fflamau wedi'!J31)</f>
        <v/>
      </c>
      <c r="L31" s="23" t="str">
        <f>IF('Data deunydd gwrth-fflamau wedi'!K31="","",IF(ISNUMBER('Data deunydd gwrth-fflamau wedi'!K31)=TRUE, IF('Data deunydd gwrth-fflamau wedi'!K31&lt;'Data deunydd gwrth-fflamau wedi'!K$38, "ERROR", 'Data deunydd gwrth-fflamau wedi'!K31), IF('Data deunydd gwrth-fflamau wedi'!K31="&lt;LOD",'Data deunydd gwrth-fflamau wedi'!K$38, "ERROR")))</f>
        <v/>
      </c>
      <c r="M31" s="141" t="str">
        <f>IF('Data deunydd gwrth-fflamau wedi'!L31="","",IF(ISNUMBER('Data deunydd gwrth-fflamau wedi'!L31)=TRUE, IF('Data deunydd gwrth-fflamau wedi'!L31&lt;'Data deunydd gwrth-fflamau wedi'!L$38, "ERROR", 'Data deunydd gwrth-fflamau wedi'!L31), IF('Data deunydd gwrth-fflamau wedi'!L31="&lt;LOD",'Data deunydd gwrth-fflamau wedi'!L$38, "ERROR")))</f>
        <v/>
      </c>
      <c r="N31" s="141" t="str">
        <f>IF('Data deunydd gwrth-fflamau wedi'!M31="","",IF(ISNUMBER('Data deunydd gwrth-fflamau wedi'!M31)=TRUE, IF('Data deunydd gwrth-fflamau wedi'!M31&lt;'Data deunydd gwrth-fflamau wedi'!M$38, "ERROR", 'Data deunydd gwrth-fflamau wedi'!M31), IF('Data deunydd gwrth-fflamau wedi'!M31="&lt;LOD",'Data deunydd gwrth-fflamau wedi'!M$38, "ERROR")))</f>
        <v/>
      </c>
      <c r="O31" s="141" t="str">
        <f>IF('Data deunydd gwrth-fflamau wedi'!N31="","",IF(ISNUMBER('Data deunydd gwrth-fflamau wedi'!N31)=TRUE, IF('Data deunydd gwrth-fflamau wedi'!N31&lt;'Data deunydd gwrth-fflamau wedi'!N$38, "ERROR", 'Data deunydd gwrth-fflamau wedi'!N31), IF('Data deunydd gwrth-fflamau wedi'!N31="&lt;LOD",'Data deunydd gwrth-fflamau wedi'!N$38, "ERROR")))</f>
        <v/>
      </c>
      <c r="P31" s="141" t="str">
        <f>IF('Data deunydd gwrth-fflamau wedi'!O31="","",IF(ISNUMBER('Data deunydd gwrth-fflamau wedi'!O31)=TRUE, IF('Data deunydd gwrth-fflamau wedi'!O31&lt;'Data deunydd gwrth-fflamau wedi'!O$38, "ERROR", 'Data deunydd gwrth-fflamau wedi'!O31), IF('Data deunydd gwrth-fflamau wedi'!O31="&lt;LOD",'Data deunydd gwrth-fflamau wedi'!O$38, "ERROR")))</f>
        <v/>
      </c>
      <c r="Q31" s="141" t="str">
        <f>IF('Data deunydd gwrth-fflamau wedi'!P31="","",IF(ISNUMBER('Data deunydd gwrth-fflamau wedi'!P31)=TRUE, IF('Data deunydd gwrth-fflamau wedi'!P31&lt;'Data deunydd gwrth-fflamau wedi'!P$38, "ERROR", 'Data deunydd gwrth-fflamau wedi'!P31), IF('Data deunydd gwrth-fflamau wedi'!P31="&lt;LOD",'Data deunydd gwrth-fflamau wedi'!P$38, "ERROR")))</f>
        <v/>
      </c>
      <c r="R31" s="141" t="str">
        <f>IF('Data deunydd gwrth-fflamau wedi'!Q31="","",IF(ISNUMBER('Data deunydd gwrth-fflamau wedi'!Q31)=TRUE, IF('Data deunydd gwrth-fflamau wedi'!Q31&lt;'Data deunydd gwrth-fflamau wedi'!Q$38, "ERROR", 'Data deunydd gwrth-fflamau wedi'!Q31), IF('Data deunydd gwrth-fflamau wedi'!Q31="&lt;LOD",'Data deunydd gwrth-fflamau wedi'!Q$38, "ERROR")))</f>
        <v/>
      </c>
      <c r="S31" s="141" t="str">
        <f>IF('Data deunydd gwrth-fflamau wedi'!R31="","",IF(ISNUMBER('Data deunydd gwrth-fflamau wedi'!R31)=TRUE, IF('Data deunydd gwrth-fflamau wedi'!R31&lt;'Data deunydd gwrth-fflamau wedi'!R$38, "ERROR", 'Data deunydd gwrth-fflamau wedi'!R31), IF('Data deunydd gwrth-fflamau wedi'!R31="&lt;LOD",'Data deunydd gwrth-fflamau wedi'!R$38, "ERROR")))</f>
        <v/>
      </c>
      <c r="T31" s="141" t="str">
        <f>IF('Data deunydd gwrth-fflamau wedi'!S31="","",IF(ISNUMBER('Data deunydd gwrth-fflamau wedi'!S31)=TRUE, IF('Data deunydd gwrth-fflamau wedi'!S31&lt;'Data deunydd gwrth-fflamau wedi'!S$38, "ERROR", 'Data deunydd gwrth-fflamau wedi'!S31), IF('Data deunydd gwrth-fflamau wedi'!S31="&lt;LOD",'Data deunydd gwrth-fflamau wedi'!S$38, "ERROR")))</f>
        <v/>
      </c>
      <c r="U31" s="141" t="str">
        <f>IF('Data deunydd gwrth-fflamau wedi'!T31="","",IF(ISNUMBER('Data deunydd gwrth-fflamau wedi'!T31)=TRUE, IF('Data deunydd gwrth-fflamau wedi'!T31&lt;'Data deunydd gwrth-fflamau wedi'!T$38, "ERROR", 'Data deunydd gwrth-fflamau wedi'!T31), IF('Data deunydd gwrth-fflamau wedi'!T31="&lt;LOD",'Data deunydd gwrth-fflamau wedi'!T$38, "ERROR")))</f>
        <v/>
      </c>
      <c r="V31" s="141" t="str">
        <f>IF('Data deunydd gwrth-fflamau wedi'!U31="","",IF(ISNUMBER('Data deunydd gwrth-fflamau wedi'!U31)=TRUE, IF('Data deunydd gwrth-fflamau wedi'!U31&lt;'Data deunydd gwrth-fflamau wedi'!U$38, "ERROR", 'Data deunydd gwrth-fflamau wedi'!U31), IF('Data deunydd gwrth-fflamau wedi'!U31="&lt;LOD",'Data deunydd gwrth-fflamau wedi'!U$38, "ERROR")))</f>
        <v/>
      </c>
      <c r="W31" s="269" t="str">
        <f>IF('Data deunydd gwrth-fflamau wedi'!V31="","",IF(ISNUMBER('Data deunydd gwrth-fflamau wedi'!V31)=TRUE, IF('Data deunydd gwrth-fflamau wedi'!V31&lt;'Data deunydd gwrth-fflamau wedi'!V$38, "ERROR", 'Data deunydd gwrth-fflamau wedi'!V31), IF('Data deunydd gwrth-fflamau wedi'!V31="&lt;LOD",'Data deunydd gwrth-fflamau wedi'!V$38, "ERROR")))</f>
        <v/>
      </c>
      <c r="X31" s="400"/>
    </row>
    <row r="32" spans="7:24" ht="20.149999999999999" customHeight="1" x14ac:dyDescent="0.35">
      <c r="G32" s="396"/>
      <c r="H32" s="23" t="str">
        <f>IF('Data deunydd gwrth-fflamau wedi'!H32="","",'Data deunydd gwrth-fflamau wedi'!H32)</f>
        <v/>
      </c>
      <c r="I32" s="24" t="str">
        <f>IF('Data deunydd gwrth-fflamau wedi'!I32="","",'Data deunydd gwrth-fflamau wedi'!I32)</f>
        <v/>
      </c>
      <c r="J32" s="204" t="str">
        <f>IFERROR(IF(K32="","",(IF(VLOOKUP(K32,'Gwybodaeth Ymgeiswyr'!$K$8:$L$37,2,0)="y","y",""))),"Manual entry required")</f>
        <v/>
      </c>
      <c r="K32" s="37" t="str">
        <f>IF('Data deunydd gwrth-fflamau wedi'!J32="","",'Data deunydd gwrth-fflamau wedi'!J32)</f>
        <v/>
      </c>
      <c r="L32" s="23" t="str">
        <f>IF('Data deunydd gwrth-fflamau wedi'!K32="","",IF(ISNUMBER('Data deunydd gwrth-fflamau wedi'!K32)=TRUE, IF('Data deunydd gwrth-fflamau wedi'!K32&lt;'Data deunydd gwrth-fflamau wedi'!K$38, "ERROR", 'Data deunydd gwrth-fflamau wedi'!K32), IF('Data deunydd gwrth-fflamau wedi'!K32="&lt;LOD",'Data deunydd gwrth-fflamau wedi'!K$38, "ERROR")))</f>
        <v/>
      </c>
      <c r="M32" s="141" t="str">
        <f>IF('Data deunydd gwrth-fflamau wedi'!L32="","",IF(ISNUMBER('Data deunydd gwrth-fflamau wedi'!L32)=TRUE, IF('Data deunydd gwrth-fflamau wedi'!L32&lt;'Data deunydd gwrth-fflamau wedi'!L$38, "ERROR", 'Data deunydd gwrth-fflamau wedi'!L32), IF('Data deunydd gwrth-fflamau wedi'!L32="&lt;LOD",'Data deunydd gwrth-fflamau wedi'!L$38, "ERROR")))</f>
        <v/>
      </c>
      <c r="N32" s="141" t="str">
        <f>IF('Data deunydd gwrth-fflamau wedi'!M32="","",IF(ISNUMBER('Data deunydd gwrth-fflamau wedi'!M32)=TRUE, IF('Data deunydd gwrth-fflamau wedi'!M32&lt;'Data deunydd gwrth-fflamau wedi'!M$38, "ERROR", 'Data deunydd gwrth-fflamau wedi'!M32), IF('Data deunydd gwrth-fflamau wedi'!M32="&lt;LOD",'Data deunydd gwrth-fflamau wedi'!M$38, "ERROR")))</f>
        <v/>
      </c>
      <c r="O32" s="141" t="str">
        <f>IF('Data deunydd gwrth-fflamau wedi'!N32="","",IF(ISNUMBER('Data deunydd gwrth-fflamau wedi'!N32)=TRUE, IF('Data deunydd gwrth-fflamau wedi'!N32&lt;'Data deunydd gwrth-fflamau wedi'!N$38, "ERROR", 'Data deunydd gwrth-fflamau wedi'!N32), IF('Data deunydd gwrth-fflamau wedi'!N32="&lt;LOD",'Data deunydd gwrth-fflamau wedi'!N$38, "ERROR")))</f>
        <v/>
      </c>
      <c r="P32" s="141" t="str">
        <f>IF('Data deunydd gwrth-fflamau wedi'!O32="","",IF(ISNUMBER('Data deunydd gwrth-fflamau wedi'!O32)=TRUE, IF('Data deunydd gwrth-fflamau wedi'!O32&lt;'Data deunydd gwrth-fflamau wedi'!O$38, "ERROR", 'Data deunydd gwrth-fflamau wedi'!O32), IF('Data deunydd gwrth-fflamau wedi'!O32="&lt;LOD",'Data deunydd gwrth-fflamau wedi'!O$38, "ERROR")))</f>
        <v/>
      </c>
      <c r="Q32" s="141" t="str">
        <f>IF('Data deunydd gwrth-fflamau wedi'!P32="","",IF(ISNUMBER('Data deunydd gwrth-fflamau wedi'!P32)=TRUE, IF('Data deunydd gwrth-fflamau wedi'!P32&lt;'Data deunydd gwrth-fflamau wedi'!P$38, "ERROR", 'Data deunydd gwrth-fflamau wedi'!P32), IF('Data deunydd gwrth-fflamau wedi'!P32="&lt;LOD",'Data deunydd gwrth-fflamau wedi'!P$38, "ERROR")))</f>
        <v/>
      </c>
      <c r="R32" s="141" t="str">
        <f>IF('Data deunydd gwrth-fflamau wedi'!Q32="","",IF(ISNUMBER('Data deunydd gwrth-fflamau wedi'!Q32)=TRUE, IF('Data deunydd gwrth-fflamau wedi'!Q32&lt;'Data deunydd gwrth-fflamau wedi'!Q$38, "ERROR", 'Data deunydd gwrth-fflamau wedi'!Q32), IF('Data deunydd gwrth-fflamau wedi'!Q32="&lt;LOD",'Data deunydd gwrth-fflamau wedi'!Q$38, "ERROR")))</f>
        <v/>
      </c>
      <c r="S32" s="141" t="str">
        <f>IF('Data deunydd gwrth-fflamau wedi'!R32="","",IF(ISNUMBER('Data deunydd gwrth-fflamau wedi'!R32)=TRUE, IF('Data deunydd gwrth-fflamau wedi'!R32&lt;'Data deunydd gwrth-fflamau wedi'!R$38, "ERROR", 'Data deunydd gwrth-fflamau wedi'!R32), IF('Data deunydd gwrth-fflamau wedi'!R32="&lt;LOD",'Data deunydd gwrth-fflamau wedi'!R$38, "ERROR")))</f>
        <v/>
      </c>
      <c r="T32" s="141" t="str">
        <f>IF('Data deunydd gwrth-fflamau wedi'!S32="","",IF(ISNUMBER('Data deunydd gwrth-fflamau wedi'!S32)=TRUE, IF('Data deunydd gwrth-fflamau wedi'!S32&lt;'Data deunydd gwrth-fflamau wedi'!S$38, "ERROR", 'Data deunydd gwrth-fflamau wedi'!S32), IF('Data deunydd gwrth-fflamau wedi'!S32="&lt;LOD",'Data deunydd gwrth-fflamau wedi'!S$38, "ERROR")))</f>
        <v/>
      </c>
      <c r="U32" s="141" t="str">
        <f>IF('Data deunydd gwrth-fflamau wedi'!T32="","",IF(ISNUMBER('Data deunydd gwrth-fflamau wedi'!T32)=TRUE, IF('Data deunydd gwrth-fflamau wedi'!T32&lt;'Data deunydd gwrth-fflamau wedi'!T$38, "ERROR", 'Data deunydd gwrth-fflamau wedi'!T32), IF('Data deunydd gwrth-fflamau wedi'!T32="&lt;LOD",'Data deunydd gwrth-fflamau wedi'!T$38, "ERROR")))</f>
        <v/>
      </c>
      <c r="V32" s="141" t="str">
        <f>IF('Data deunydd gwrth-fflamau wedi'!U32="","",IF(ISNUMBER('Data deunydd gwrth-fflamau wedi'!U32)=TRUE, IF('Data deunydd gwrth-fflamau wedi'!U32&lt;'Data deunydd gwrth-fflamau wedi'!U$38, "ERROR", 'Data deunydd gwrth-fflamau wedi'!U32), IF('Data deunydd gwrth-fflamau wedi'!U32="&lt;LOD",'Data deunydd gwrth-fflamau wedi'!U$38, "ERROR")))</f>
        <v/>
      </c>
      <c r="W32" s="269" t="str">
        <f>IF('Data deunydd gwrth-fflamau wedi'!V32="","",IF(ISNUMBER('Data deunydd gwrth-fflamau wedi'!V32)=TRUE, IF('Data deunydd gwrth-fflamau wedi'!V32&lt;'Data deunydd gwrth-fflamau wedi'!V$38, "ERROR", 'Data deunydd gwrth-fflamau wedi'!V32), IF('Data deunydd gwrth-fflamau wedi'!V32="&lt;LOD",'Data deunydd gwrth-fflamau wedi'!V$38, "ERROR")))</f>
        <v/>
      </c>
      <c r="X32" s="400"/>
    </row>
    <row r="33" spans="7:24" ht="20.149999999999999" customHeight="1" x14ac:dyDescent="0.35">
      <c r="G33" s="396"/>
      <c r="H33" s="23" t="str">
        <f>IF('Data deunydd gwrth-fflamau wedi'!H33="","",'Data deunydd gwrth-fflamau wedi'!H33)</f>
        <v/>
      </c>
      <c r="I33" s="24" t="str">
        <f>IF('Data deunydd gwrth-fflamau wedi'!I33="","",'Data deunydd gwrth-fflamau wedi'!I33)</f>
        <v/>
      </c>
      <c r="J33" s="204" t="str">
        <f>IFERROR(IF(K33="","",(IF(VLOOKUP(K33,'Gwybodaeth Ymgeiswyr'!$K$8:$L$37,2,0)="y","y",""))),"Manual entry required")</f>
        <v/>
      </c>
      <c r="K33" s="37" t="str">
        <f>IF('Data deunydd gwrth-fflamau wedi'!J33="","",'Data deunydd gwrth-fflamau wedi'!J33)</f>
        <v/>
      </c>
      <c r="L33" s="23" t="str">
        <f>IF('Data deunydd gwrth-fflamau wedi'!K33="","",IF(ISNUMBER('Data deunydd gwrth-fflamau wedi'!K33)=TRUE, IF('Data deunydd gwrth-fflamau wedi'!K33&lt;'Data deunydd gwrth-fflamau wedi'!K$38, "ERROR", 'Data deunydd gwrth-fflamau wedi'!K33), IF('Data deunydd gwrth-fflamau wedi'!K33="&lt;LOD",'Data deunydd gwrth-fflamau wedi'!K$38, "ERROR")))</f>
        <v/>
      </c>
      <c r="M33" s="141" t="str">
        <f>IF('Data deunydd gwrth-fflamau wedi'!L33="","",IF(ISNUMBER('Data deunydd gwrth-fflamau wedi'!L33)=TRUE, IF('Data deunydd gwrth-fflamau wedi'!L33&lt;'Data deunydd gwrth-fflamau wedi'!L$38, "ERROR", 'Data deunydd gwrth-fflamau wedi'!L33), IF('Data deunydd gwrth-fflamau wedi'!L33="&lt;LOD",'Data deunydd gwrth-fflamau wedi'!L$38, "ERROR")))</f>
        <v/>
      </c>
      <c r="N33" s="141" t="str">
        <f>IF('Data deunydd gwrth-fflamau wedi'!M33="","",IF(ISNUMBER('Data deunydd gwrth-fflamau wedi'!M33)=TRUE, IF('Data deunydd gwrth-fflamau wedi'!M33&lt;'Data deunydd gwrth-fflamau wedi'!M$38, "ERROR", 'Data deunydd gwrth-fflamau wedi'!M33), IF('Data deunydd gwrth-fflamau wedi'!M33="&lt;LOD",'Data deunydd gwrth-fflamau wedi'!M$38, "ERROR")))</f>
        <v/>
      </c>
      <c r="O33" s="141" t="str">
        <f>IF('Data deunydd gwrth-fflamau wedi'!N33="","",IF(ISNUMBER('Data deunydd gwrth-fflamau wedi'!N33)=TRUE, IF('Data deunydd gwrth-fflamau wedi'!N33&lt;'Data deunydd gwrth-fflamau wedi'!N$38, "ERROR", 'Data deunydd gwrth-fflamau wedi'!N33), IF('Data deunydd gwrth-fflamau wedi'!N33="&lt;LOD",'Data deunydd gwrth-fflamau wedi'!N$38, "ERROR")))</f>
        <v/>
      </c>
      <c r="P33" s="141" t="str">
        <f>IF('Data deunydd gwrth-fflamau wedi'!O33="","",IF(ISNUMBER('Data deunydd gwrth-fflamau wedi'!O33)=TRUE, IF('Data deunydd gwrth-fflamau wedi'!O33&lt;'Data deunydd gwrth-fflamau wedi'!O$38, "ERROR", 'Data deunydd gwrth-fflamau wedi'!O33), IF('Data deunydd gwrth-fflamau wedi'!O33="&lt;LOD",'Data deunydd gwrth-fflamau wedi'!O$38, "ERROR")))</f>
        <v/>
      </c>
      <c r="Q33" s="141" t="str">
        <f>IF('Data deunydd gwrth-fflamau wedi'!P33="","",IF(ISNUMBER('Data deunydd gwrth-fflamau wedi'!P33)=TRUE, IF('Data deunydd gwrth-fflamau wedi'!P33&lt;'Data deunydd gwrth-fflamau wedi'!P$38, "ERROR", 'Data deunydd gwrth-fflamau wedi'!P33), IF('Data deunydd gwrth-fflamau wedi'!P33="&lt;LOD",'Data deunydd gwrth-fflamau wedi'!P$38, "ERROR")))</f>
        <v/>
      </c>
      <c r="R33" s="141" t="str">
        <f>IF('Data deunydd gwrth-fflamau wedi'!Q33="","",IF(ISNUMBER('Data deunydd gwrth-fflamau wedi'!Q33)=TRUE, IF('Data deunydd gwrth-fflamau wedi'!Q33&lt;'Data deunydd gwrth-fflamau wedi'!Q$38, "ERROR", 'Data deunydd gwrth-fflamau wedi'!Q33), IF('Data deunydd gwrth-fflamau wedi'!Q33="&lt;LOD",'Data deunydd gwrth-fflamau wedi'!Q$38, "ERROR")))</f>
        <v/>
      </c>
      <c r="S33" s="141" t="str">
        <f>IF('Data deunydd gwrth-fflamau wedi'!R33="","",IF(ISNUMBER('Data deunydd gwrth-fflamau wedi'!R33)=TRUE, IF('Data deunydd gwrth-fflamau wedi'!R33&lt;'Data deunydd gwrth-fflamau wedi'!R$38, "ERROR", 'Data deunydd gwrth-fflamau wedi'!R33), IF('Data deunydd gwrth-fflamau wedi'!R33="&lt;LOD",'Data deunydd gwrth-fflamau wedi'!R$38, "ERROR")))</f>
        <v/>
      </c>
      <c r="T33" s="141" t="str">
        <f>IF('Data deunydd gwrth-fflamau wedi'!S33="","",IF(ISNUMBER('Data deunydd gwrth-fflamau wedi'!S33)=TRUE, IF('Data deunydd gwrth-fflamau wedi'!S33&lt;'Data deunydd gwrth-fflamau wedi'!S$38, "ERROR", 'Data deunydd gwrth-fflamau wedi'!S33), IF('Data deunydd gwrth-fflamau wedi'!S33="&lt;LOD",'Data deunydd gwrth-fflamau wedi'!S$38, "ERROR")))</f>
        <v/>
      </c>
      <c r="U33" s="141" t="str">
        <f>IF('Data deunydd gwrth-fflamau wedi'!T33="","",IF(ISNUMBER('Data deunydd gwrth-fflamau wedi'!T33)=TRUE, IF('Data deunydd gwrth-fflamau wedi'!T33&lt;'Data deunydd gwrth-fflamau wedi'!T$38, "ERROR", 'Data deunydd gwrth-fflamau wedi'!T33), IF('Data deunydd gwrth-fflamau wedi'!T33="&lt;LOD",'Data deunydd gwrth-fflamau wedi'!T$38, "ERROR")))</f>
        <v/>
      </c>
      <c r="V33" s="141" t="str">
        <f>IF('Data deunydd gwrth-fflamau wedi'!U33="","",IF(ISNUMBER('Data deunydd gwrth-fflamau wedi'!U33)=TRUE, IF('Data deunydd gwrth-fflamau wedi'!U33&lt;'Data deunydd gwrth-fflamau wedi'!U$38, "ERROR", 'Data deunydd gwrth-fflamau wedi'!U33), IF('Data deunydd gwrth-fflamau wedi'!U33="&lt;LOD",'Data deunydd gwrth-fflamau wedi'!U$38, "ERROR")))</f>
        <v/>
      </c>
      <c r="W33" s="269" t="str">
        <f>IF('Data deunydd gwrth-fflamau wedi'!V33="","",IF(ISNUMBER('Data deunydd gwrth-fflamau wedi'!V33)=TRUE, IF('Data deunydd gwrth-fflamau wedi'!V33&lt;'Data deunydd gwrth-fflamau wedi'!V$38, "ERROR", 'Data deunydd gwrth-fflamau wedi'!V33), IF('Data deunydd gwrth-fflamau wedi'!V33="&lt;LOD",'Data deunydd gwrth-fflamau wedi'!V$38, "ERROR")))</f>
        <v/>
      </c>
      <c r="X33" s="400"/>
    </row>
    <row r="34" spans="7:24" ht="20.149999999999999" customHeight="1" x14ac:dyDescent="0.35">
      <c r="G34" s="396"/>
      <c r="H34" s="23" t="str">
        <f>IF('Data deunydd gwrth-fflamau wedi'!H34="","",'Data deunydd gwrth-fflamau wedi'!H34)</f>
        <v/>
      </c>
      <c r="I34" s="24" t="str">
        <f>IF('Data deunydd gwrth-fflamau wedi'!I34="","",'Data deunydd gwrth-fflamau wedi'!I34)</f>
        <v/>
      </c>
      <c r="J34" s="204" t="str">
        <f>IFERROR(IF(K34="","",(IF(VLOOKUP(K34,'Gwybodaeth Ymgeiswyr'!$K$8:$L$37,2,0)="y","y",""))),"Manual entry required")</f>
        <v/>
      </c>
      <c r="K34" s="37" t="str">
        <f>IF('Data deunydd gwrth-fflamau wedi'!J34="","",'Data deunydd gwrth-fflamau wedi'!J34)</f>
        <v/>
      </c>
      <c r="L34" s="23" t="str">
        <f>IF('Data deunydd gwrth-fflamau wedi'!K34="","",IF(ISNUMBER('Data deunydd gwrth-fflamau wedi'!K34)=TRUE, IF('Data deunydd gwrth-fflamau wedi'!K34&lt;'Data deunydd gwrth-fflamau wedi'!K$38, "ERROR", 'Data deunydd gwrth-fflamau wedi'!K34), IF('Data deunydd gwrth-fflamau wedi'!K34="&lt;LOD",'Data deunydd gwrth-fflamau wedi'!K$38, "ERROR")))</f>
        <v/>
      </c>
      <c r="M34" s="141" t="str">
        <f>IF('Data deunydd gwrth-fflamau wedi'!L34="","",IF(ISNUMBER('Data deunydd gwrth-fflamau wedi'!L34)=TRUE, IF('Data deunydd gwrth-fflamau wedi'!L34&lt;'Data deunydd gwrth-fflamau wedi'!L$38, "ERROR", 'Data deunydd gwrth-fflamau wedi'!L34), IF('Data deunydd gwrth-fflamau wedi'!L34="&lt;LOD",'Data deunydd gwrth-fflamau wedi'!L$38, "ERROR")))</f>
        <v/>
      </c>
      <c r="N34" s="141" t="str">
        <f>IF('Data deunydd gwrth-fflamau wedi'!M34="","",IF(ISNUMBER('Data deunydd gwrth-fflamau wedi'!M34)=TRUE, IF('Data deunydd gwrth-fflamau wedi'!M34&lt;'Data deunydd gwrth-fflamau wedi'!M$38, "ERROR", 'Data deunydd gwrth-fflamau wedi'!M34), IF('Data deunydd gwrth-fflamau wedi'!M34="&lt;LOD",'Data deunydd gwrth-fflamau wedi'!M$38, "ERROR")))</f>
        <v/>
      </c>
      <c r="O34" s="141" t="str">
        <f>IF('Data deunydd gwrth-fflamau wedi'!N34="","",IF(ISNUMBER('Data deunydd gwrth-fflamau wedi'!N34)=TRUE, IF('Data deunydd gwrth-fflamau wedi'!N34&lt;'Data deunydd gwrth-fflamau wedi'!N$38, "ERROR", 'Data deunydd gwrth-fflamau wedi'!N34), IF('Data deunydd gwrth-fflamau wedi'!N34="&lt;LOD",'Data deunydd gwrth-fflamau wedi'!N$38, "ERROR")))</f>
        <v/>
      </c>
      <c r="P34" s="141" t="str">
        <f>IF('Data deunydd gwrth-fflamau wedi'!O34="","",IF(ISNUMBER('Data deunydd gwrth-fflamau wedi'!O34)=TRUE, IF('Data deunydd gwrth-fflamau wedi'!O34&lt;'Data deunydd gwrth-fflamau wedi'!O$38, "ERROR", 'Data deunydd gwrth-fflamau wedi'!O34), IF('Data deunydd gwrth-fflamau wedi'!O34="&lt;LOD",'Data deunydd gwrth-fflamau wedi'!O$38, "ERROR")))</f>
        <v/>
      </c>
      <c r="Q34" s="141" t="str">
        <f>IF('Data deunydd gwrth-fflamau wedi'!P34="","",IF(ISNUMBER('Data deunydd gwrth-fflamau wedi'!P34)=TRUE, IF('Data deunydd gwrth-fflamau wedi'!P34&lt;'Data deunydd gwrth-fflamau wedi'!P$38, "ERROR", 'Data deunydd gwrth-fflamau wedi'!P34), IF('Data deunydd gwrth-fflamau wedi'!P34="&lt;LOD",'Data deunydd gwrth-fflamau wedi'!P$38, "ERROR")))</f>
        <v/>
      </c>
      <c r="R34" s="141" t="str">
        <f>IF('Data deunydd gwrth-fflamau wedi'!Q34="","",IF(ISNUMBER('Data deunydd gwrth-fflamau wedi'!Q34)=TRUE, IF('Data deunydd gwrth-fflamau wedi'!Q34&lt;'Data deunydd gwrth-fflamau wedi'!Q$38, "ERROR", 'Data deunydd gwrth-fflamau wedi'!Q34), IF('Data deunydd gwrth-fflamau wedi'!Q34="&lt;LOD",'Data deunydd gwrth-fflamau wedi'!Q$38, "ERROR")))</f>
        <v/>
      </c>
      <c r="S34" s="141" t="str">
        <f>IF('Data deunydd gwrth-fflamau wedi'!R34="","",IF(ISNUMBER('Data deunydd gwrth-fflamau wedi'!R34)=TRUE, IF('Data deunydd gwrth-fflamau wedi'!R34&lt;'Data deunydd gwrth-fflamau wedi'!R$38, "ERROR", 'Data deunydd gwrth-fflamau wedi'!R34), IF('Data deunydd gwrth-fflamau wedi'!R34="&lt;LOD",'Data deunydd gwrth-fflamau wedi'!R$38, "ERROR")))</f>
        <v/>
      </c>
      <c r="T34" s="141" t="str">
        <f>IF('Data deunydd gwrth-fflamau wedi'!S34="","",IF(ISNUMBER('Data deunydd gwrth-fflamau wedi'!S34)=TRUE, IF('Data deunydd gwrth-fflamau wedi'!S34&lt;'Data deunydd gwrth-fflamau wedi'!S$38, "ERROR", 'Data deunydd gwrth-fflamau wedi'!S34), IF('Data deunydd gwrth-fflamau wedi'!S34="&lt;LOD",'Data deunydd gwrth-fflamau wedi'!S$38, "ERROR")))</f>
        <v/>
      </c>
      <c r="U34" s="141" t="str">
        <f>IF('Data deunydd gwrth-fflamau wedi'!T34="","",IF(ISNUMBER('Data deunydd gwrth-fflamau wedi'!T34)=TRUE, IF('Data deunydd gwrth-fflamau wedi'!T34&lt;'Data deunydd gwrth-fflamau wedi'!T$38, "ERROR", 'Data deunydd gwrth-fflamau wedi'!T34), IF('Data deunydd gwrth-fflamau wedi'!T34="&lt;LOD",'Data deunydd gwrth-fflamau wedi'!T$38, "ERROR")))</f>
        <v/>
      </c>
      <c r="V34" s="141" t="str">
        <f>IF('Data deunydd gwrth-fflamau wedi'!U34="","",IF(ISNUMBER('Data deunydd gwrth-fflamau wedi'!U34)=TRUE, IF('Data deunydd gwrth-fflamau wedi'!U34&lt;'Data deunydd gwrth-fflamau wedi'!U$38, "ERROR", 'Data deunydd gwrth-fflamau wedi'!U34), IF('Data deunydd gwrth-fflamau wedi'!U34="&lt;LOD",'Data deunydd gwrth-fflamau wedi'!U$38, "ERROR")))</f>
        <v/>
      </c>
      <c r="W34" s="269" t="str">
        <f>IF('Data deunydd gwrth-fflamau wedi'!V34="","",IF(ISNUMBER('Data deunydd gwrth-fflamau wedi'!V34)=TRUE, IF('Data deunydd gwrth-fflamau wedi'!V34&lt;'Data deunydd gwrth-fflamau wedi'!V$38, "ERROR", 'Data deunydd gwrth-fflamau wedi'!V34), IF('Data deunydd gwrth-fflamau wedi'!V34="&lt;LOD",'Data deunydd gwrth-fflamau wedi'!V$38, "ERROR")))</f>
        <v/>
      </c>
      <c r="X34" s="400"/>
    </row>
    <row r="35" spans="7:24" ht="20.149999999999999" customHeight="1" x14ac:dyDescent="0.35">
      <c r="G35" s="396"/>
      <c r="H35" s="23" t="str">
        <f>IF('Data deunydd gwrth-fflamau wedi'!H35="","",'Data deunydd gwrth-fflamau wedi'!H35)</f>
        <v/>
      </c>
      <c r="I35" s="24" t="str">
        <f>IF('Data deunydd gwrth-fflamau wedi'!I35="","",'Data deunydd gwrth-fflamau wedi'!I35)</f>
        <v/>
      </c>
      <c r="J35" s="204" t="str">
        <f>IFERROR(IF(K35="","",(IF(VLOOKUP(K35,'Gwybodaeth Ymgeiswyr'!$K$8:$L$37,2,0)="y","y",""))),"Manual entry required")</f>
        <v/>
      </c>
      <c r="K35" s="37" t="str">
        <f>IF('Data deunydd gwrth-fflamau wedi'!J35="","",'Data deunydd gwrth-fflamau wedi'!J35)</f>
        <v/>
      </c>
      <c r="L35" s="23" t="str">
        <f>IF('Data deunydd gwrth-fflamau wedi'!K35="","",IF(ISNUMBER('Data deunydd gwrth-fflamau wedi'!K35)=TRUE, IF('Data deunydd gwrth-fflamau wedi'!K35&lt;'Data deunydd gwrth-fflamau wedi'!K$38, "ERROR", 'Data deunydd gwrth-fflamau wedi'!K35), IF('Data deunydd gwrth-fflamau wedi'!K35="&lt;LOD",'Data deunydd gwrth-fflamau wedi'!K$38, "ERROR")))</f>
        <v/>
      </c>
      <c r="M35" s="141" t="str">
        <f>IF('Data deunydd gwrth-fflamau wedi'!L35="","",IF(ISNUMBER('Data deunydd gwrth-fflamau wedi'!L35)=TRUE, IF('Data deunydd gwrth-fflamau wedi'!L35&lt;'Data deunydd gwrth-fflamau wedi'!L$38, "ERROR", 'Data deunydd gwrth-fflamau wedi'!L35), IF('Data deunydd gwrth-fflamau wedi'!L35="&lt;LOD",'Data deunydd gwrth-fflamau wedi'!L$38, "ERROR")))</f>
        <v/>
      </c>
      <c r="N35" s="141" t="str">
        <f>IF('Data deunydd gwrth-fflamau wedi'!M35="","",IF(ISNUMBER('Data deunydd gwrth-fflamau wedi'!M35)=TRUE, IF('Data deunydd gwrth-fflamau wedi'!M35&lt;'Data deunydd gwrth-fflamau wedi'!M$38, "ERROR", 'Data deunydd gwrth-fflamau wedi'!M35), IF('Data deunydd gwrth-fflamau wedi'!M35="&lt;LOD",'Data deunydd gwrth-fflamau wedi'!M$38, "ERROR")))</f>
        <v/>
      </c>
      <c r="O35" s="141" t="str">
        <f>IF('Data deunydd gwrth-fflamau wedi'!N35="","",IF(ISNUMBER('Data deunydd gwrth-fflamau wedi'!N35)=TRUE, IF('Data deunydd gwrth-fflamau wedi'!N35&lt;'Data deunydd gwrth-fflamau wedi'!N$38, "ERROR", 'Data deunydd gwrth-fflamau wedi'!N35), IF('Data deunydd gwrth-fflamau wedi'!N35="&lt;LOD",'Data deunydd gwrth-fflamau wedi'!N$38, "ERROR")))</f>
        <v/>
      </c>
      <c r="P35" s="141" t="str">
        <f>IF('Data deunydd gwrth-fflamau wedi'!O35="","",IF(ISNUMBER('Data deunydd gwrth-fflamau wedi'!O35)=TRUE, IF('Data deunydd gwrth-fflamau wedi'!O35&lt;'Data deunydd gwrth-fflamau wedi'!O$38, "ERROR", 'Data deunydd gwrth-fflamau wedi'!O35), IF('Data deunydd gwrth-fflamau wedi'!O35="&lt;LOD",'Data deunydd gwrth-fflamau wedi'!O$38, "ERROR")))</f>
        <v/>
      </c>
      <c r="Q35" s="141" t="str">
        <f>IF('Data deunydd gwrth-fflamau wedi'!P35="","",IF(ISNUMBER('Data deunydd gwrth-fflamau wedi'!P35)=TRUE, IF('Data deunydd gwrth-fflamau wedi'!P35&lt;'Data deunydd gwrth-fflamau wedi'!P$38, "ERROR", 'Data deunydd gwrth-fflamau wedi'!P35), IF('Data deunydd gwrth-fflamau wedi'!P35="&lt;LOD",'Data deunydd gwrth-fflamau wedi'!P$38, "ERROR")))</f>
        <v/>
      </c>
      <c r="R35" s="141" t="str">
        <f>IF('Data deunydd gwrth-fflamau wedi'!Q35="","",IF(ISNUMBER('Data deunydd gwrth-fflamau wedi'!Q35)=TRUE, IF('Data deunydd gwrth-fflamau wedi'!Q35&lt;'Data deunydd gwrth-fflamau wedi'!Q$38, "ERROR", 'Data deunydd gwrth-fflamau wedi'!Q35), IF('Data deunydd gwrth-fflamau wedi'!Q35="&lt;LOD",'Data deunydd gwrth-fflamau wedi'!Q$38, "ERROR")))</f>
        <v/>
      </c>
      <c r="S35" s="141" t="str">
        <f>IF('Data deunydd gwrth-fflamau wedi'!R35="","",IF(ISNUMBER('Data deunydd gwrth-fflamau wedi'!R35)=TRUE, IF('Data deunydd gwrth-fflamau wedi'!R35&lt;'Data deunydd gwrth-fflamau wedi'!R$38, "ERROR", 'Data deunydd gwrth-fflamau wedi'!R35), IF('Data deunydd gwrth-fflamau wedi'!R35="&lt;LOD",'Data deunydd gwrth-fflamau wedi'!R$38, "ERROR")))</f>
        <v/>
      </c>
      <c r="T35" s="141" t="str">
        <f>IF('Data deunydd gwrth-fflamau wedi'!S35="","",IF(ISNUMBER('Data deunydd gwrth-fflamau wedi'!S35)=TRUE, IF('Data deunydd gwrth-fflamau wedi'!S35&lt;'Data deunydd gwrth-fflamau wedi'!S$38, "ERROR", 'Data deunydd gwrth-fflamau wedi'!S35), IF('Data deunydd gwrth-fflamau wedi'!S35="&lt;LOD",'Data deunydd gwrth-fflamau wedi'!S$38, "ERROR")))</f>
        <v/>
      </c>
      <c r="U35" s="141" t="str">
        <f>IF('Data deunydd gwrth-fflamau wedi'!T35="","",IF(ISNUMBER('Data deunydd gwrth-fflamau wedi'!T35)=TRUE, IF('Data deunydd gwrth-fflamau wedi'!T35&lt;'Data deunydd gwrth-fflamau wedi'!T$38, "ERROR", 'Data deunydd gwrth-fflamau wedi'!T35), IF('Data deunydd gwrth-fflamau wedi'!T35="&lt;LOD",'Data deunydd gwrth-fflamau wedi'!T$38, "ERROR")))</f>
        <v/>
      </c>
      <c r="V35" s="141" t="str">
        <f>IF('Data deunydd gwrth-fflamau wedi'!U35="","",IF(ISNUMBER('Data deunydd gwrth-fflamau wedi'!U35)=TRUE, IF('Data deunydd gwrth-fflamau wedi'!U35&lt;'Data deunydd gwrth-fflamau wedi'!U$38, "ERROR", 'Data deunydd gwrth-fflamau wedi'!U35), IF('Data deunydd gwrth-fflamau wedi'!U35="&lt;LOD",'Data deunydd gwrth-fflamau wedi'!U$38, "ERROR")))</f>
        <v/>
      </c>
      <c r="W35" s="269" t="str">
        <f>IF('Data deunydd gwrth-fflamau wedi'!V35="","",IF(ISNUMBER('Data deunydd gwrth-fflamau wedi'!V35)=TRUE, IF('Data deunydd gwrth-fflamau wedi'!V35&lt;'Data deunydd gwrth-fflamau wedi'!V$38, "ERROR", 'Data deunydd gwrth-fflamau wedi'!V35), IF('Data deunydd gwrth-fflamau wedi'!V35="&lt;LOD",'Data deunydd gwrth-fflamau wedi'!V$38, "ERROR")))</f>
        <v/>
      </c>
      <c r="X35" s="400"/>
    </row>
    <row r="36" spans="7:24" ht="20.149999999999999" customHeight="1" x14ac:dyDescent="0.35">
      <c r="G36" s="396"/>
      <c r="H36" s="23" t="str">
        <f>IF('Data deunydd gwrth-fflamau wedi'!H36="","",'Data deunydd gwrth-fflamau wedi'!H36)</f>
        <v/>
      </c>
      <c r="I36" s="24" t="str">
        <f>IF('Data deunydd gwrth-fflamau wedi'!I36="","",'Data deunydd gwrth-fflamau wedi'!I36)</f>
        <v/>
      </c>
      <c r="J36" s="204" t="str">
        <f>IFERROR(IF(K36="","",(IF(VLOOKUP(K36,'Gwybodaeth Ymgeiswyr'!$K$8:$L$37,2,0)="y","y",""))),"Manual entry required")</f>
        <v/>
      </c>
      <c r="K36" s="37" t="str">
        <f>IF('Data deunydd gwrth-fflamau wedi'!J36="","",'Data deunydd gwrth-fflamau wedi'!J36)</f>
        <v/>
      </c>
      <c r="L36" s="23" t="str">
        <f>IF('Data deunydd gwrth-fflamau wedi'!K36="","",IF(ISNUMBER('Data deunydd gwrth-fflamau wedi'!K36)=TRUE, IF('Data deunydd gwrth-fflamau wedi'!K36&lt;'Data deunydd gwrth-fflamau wedi'!K$38, "ERROR", 'Data deunydd gwrth-fflamau wedi'!K36), IF('Data deunydd gwrth-fflamau wedi'!K36="&lt;LOD",'Data deunydd gwrth-fflamau wedi'!K$38, "ERROR")))</f>
        <v/>
      </c>
      <c r="M36" s="141" t="str">
        <f>IF('Data deunydd gwrth-fflamau wedi'!L36="","",IF(ISNUMBER('Data deunydd gwrth-fflamau wedi'!L36)=TRUE, IF('Data deunydd gwrth-fflamau wedi'!L36&lt;'Data deunydd gwrth-fflamau wedi'!L$38, "ERROR", 'Data deunydd gwrth-fflamau wedi'!L36), IF('Data deunydd gwrth-fflamau wedi'!L36="&lt;LOD",'Data deunydd gwrth-fflamau wedi'!L$38, "ERROR")))</f>
        <v/>
      </c>
      <c r="N36" s="141" t="str">
        <f>IF('Data deunydd gwrth-fflamau wedi'!M36="","",IF(ISNUMBER('Data deunydd gwrth-fflamau wedi'!M36)=TRUE, IF('Data deunydd gwrth-fflamau wedi'!M36&lt;'Data deunydd gwrth-fflamau wedi'!M$38, "ERROR", 'Data deunydd gwrth-fflamau wedi'!M36), IF('Data deunydd gwrth-fflamau wedi'!M36="&lt;LOD",'Data deunydd gwrth-fflamau wedi'!M$38, "ERROR")))</f>
        <v/>
      </c>
      <c r="O36" s="141" t="str">
        <f>IF('Data deunydd gwrth-fflamau wedi'!N36="","",IF(ISNUMBER('Data deunydd gwrth-fflamau wedi'!N36)=TRUE, IF('Data deunydd gwrth-fflamau wedi'!N36&lt;'Data deunydd gwrth-fflamau wedi'!N$38, "ERROR", 'Data deunydd gwrth-fflamau wedi'!N36), IF('Data deunydd gwrth-fflamau wedi'!N36="&lt;LOD",'Data deunydd gwrth-fflamau wedi'!N$38, "ERROR")))</f>
        <v/>
      </c>
      <c r="P36" s="141" t="str">
        <f>IF('Data deunydd gwrth-fflamau wedi'!O36="","",IF(ISNUMBER('Data deunydd gwrth-fflamau wedi'!O36)=TRUE, IF('Data deunydd gwrth-fflamau wedi'!O36&lt;'Data deunydd gwrth-fflamau wedi'!O$38, "ERROR", 'Data deunydd gwrth-fflamau wedi'!O36), IF('Data deunydd gwrth-fflamau wedi'!O36="&lt;LOD",'Data deunydd gwrth-fflamau wedi'!O$38, "ERROR")))</f>
        <v/>
      </c>
      <c r="Q36" s="141" t="str">
        <f>IF('Data deunydd gwrth-fflamau wedi'!P36="","",IF(ISNUMBER('Data deunydd gwrth-fflamau wedi'!P36)=TRUE, IF('Data deunydd gwrth-fflamau wedi'!P36&lt;'Data deunydd gwrth-fflamau wedi'!P$38, "ERROR", 'Data deunydd gwrth-fflamau wedi'!P36), IF('Data deunydd gwrth-fflamau wedi'!P36="&lt;LOD",'Data deunydd gwrth-fflamau wedi'!P$38, "ERROR")))</f>
        <v/>
      </c>
      <c r="R36" s="141" t="str">
        <f>IF('Data deunydd gwrth-fflamau wedi'!Q36="","",IF(ISNUMBER('Data deunydd gwrth-fflamau wedi'!Q36)=TRUE, IF('Data deunydd gwrth-fflamau wedi'!Q36&lt;'Data deunydd gwrth-fflamau wedi'!Q$38, "ERROR", 'Data deunydd gwrth-fflamau wedi'!Q36), IF('Data deunydd gwrth-fflamau wedi'!Q36="&lt;LOD",'Data deunydd gwrth-fflamau wedi'!Q$38, "ERROR")))</f>
        <v/>
      </c>
      <c r="S36" s="141" t="str">
        <f>IF('Data deunydd gwrth-fflamau wedi'!R36="","",IF(ISNUMBER('Data deunydd gwrth-fflamau wedi'!R36)=TRUE, IF('Data deunydd gwrth-fflamau wedi'!R36&lt;'Data deunydd gwrth-fflamau wedi'!R$38, "ERROR", 'Data deunydd gwrth-fflamau wedi'!R36), IF('Data deunydd gwrth-fflamau wedi'!R36="&lt;LOD",'Data deunydd gwrth-fflamau wedi'!R$38, "ERROR")))</f>
        <v/>
      </c>
      <c r="T36" s="141" t="str">
        <f>IF('Data deunydd gwrth-fflamau wedi'!S36="","",IF(ISNUMBER('Data deunydd gwrth-fflamau wedi'!S36)=TRUE, IF('Data deunydd gwrth-fflamau wedi'!S36&lt;'Data deunydd gwrth-fflamau wedi'!S$38, "ERROR", 'Data deunydd gwrth-fflamau wedi'!S36), IF('Data deunydd gwrth-fflamau wedi'!S36="&lt;LOD",'Data deunydd gwrth-fflamau wedi'!S$38, "ERROR")))</f>
        <v/>
      </c>
      <c r="U36" s="141" t="str">
        <f>IF('Data deunydd gwrth-fflamau wedi'!T36="","",IF(ISNUMBER('Data deunydd gwrth-fflamau wedi'!T36)=TRUE, IF('Data deunydd gwrth-fflamau wedi'!T36&lt;'Data deunydd gwrth-fflamau wedi'!T$38, "ERROR", 'Data deunydd gwrth-fflamau wedi'!T36), IF('Data deunydd gwrth-fflamau wedi'!T36="&lt;LOD",'Data deunydd gwrth-fflamau wedi'!T$38, "ERROR")))</f>
        <v/>
      </c>
      <c r="V36" s="141" t="str">
        <f>IF('Data deunydd gwrth-fflamau wedi'!U36="","",IF(ISNUMBER('Data deunydd gwrth-fflamau wedi'!U36)=TRUE, IF('Data deunydd gwrth-fflamau wedi'!U36&lt;'Data deunydd gwrth-fflamau wedi'!U$38, "ERROR", 'Data deunydd gwrth-fflamau wedi'!U36), IF('Data deunydd gwrth-fflamau wedi'!U36="&lt;LOD",'Data deunydd gwrth-fflamau wedi'!U$38, "ERROR")))</f>
        <v/>
      </c>
      <c r="W36" s="269" t="str">
        <f>IF('Data deunydd gwrth-fflamau wedi'!V36="","",IF(ISNUMBER('Data deunydd gwrth-fflamau wedi'!V36)=TRUE, IF('Data deunydd gwrth-fflamau wedi'!V36&lt;'Data deunydd gwrth-fflamau wedi'!V$38, "ERROR", 'Data deunydd gwrth-fflamau wedi'!V36), IF('Data deunydd gwrth-fflamau wedi'!V36="&lt;LOD",'Data deunydd gwrth-fflamau wedi'!V$38, "ERROR")))</f>
        <v/>
      </c>
      <c r="X36" s="400"/>
    </row>
    <row r="37" spans="7:24" ht="20.149999999999999" customHeight="1" thickBot="1" x14ac:dyDescent="0.4">
      <c r="G37" s="396"/>
      <c r="H37" s="28" t="str">
        <f>IF('Data deunydd gwrth-fflamau wedi'!H37="","",'Data deunydd gwrth-fflamau wedi'!H37)</f>
        <v/>
      </c>
      <c r="I37" s="29" t="str">
        <f>IF('Data deunydd gwrth-fflamau wedi'!I37="","",'Data deunydd gwrth-fflamau wedi'!I37)</f>
        <v/>
      </c>
      <c r="J37" s="209" t="str">
        <f>IFERROR(IF(K37="","",(IF(VLOOKUP(K37,'Gwybodaeth Ymgeiswyr'!$K$8:$L$37,2,0)="y","y",""))),"Manual entry required")</f>
        <v/>
      </c>
      <c r="K37" s="38" t="str">
        <f>IF('Data deunydd gwrth-fflamau wedi'!J37="","",'Data deunydd gwrth-fflamau wedi'!J37)</f>
        <v/>
      </c>
      <c r="L37" s="28" t="str">
        <f>IF('Data deunydd gwrth-fflamau wedi'!K37="","",IF(ISNUMBER('Data deunydd gwrth-fflamau wedi'!K37)=TRUE, IF('Data deunydd gwrth-fflamau wedi'!K37&lt;'Data deunydd gwrth-fflamau wedi'!K$38, "ERROR", 'Data deunydd gwrth-fflamau wedi'!K37), IF('Data deunydd gwrth-fflamau wedi'!K37="&lt;LOD",'Data deunydd gwrth-fflamau wedi'!K$38, "ERROR")))</f>
        <v/>
      </c>
      <c r="M37" s="239" t="str">
        <f>IF('Data deunydd gwrth-fflamau wedi'!L37="","",IF(ISNUMBER('Data deunydd gwrth-fflamau wedi'!L37)=TRUE, IF('Data deunydd gwrth-fflamau wedi'!L37&lt;'Data deunydd gwrth-fflamau wedi'!L$38, "ERROR", 'Data deunydd gwrth-fflamau wedi'!L37), IF('Data deunydd gwrth-fflamau wedi'!L37="&lt;LOD",'Data deunydd gwrth-fflamau wedi'!L$38, "ERROR")))</f>
        <v/>
      </c>
      <c r="N37" s="239" t="str">
        <f>IF('Data deunydd gwrth-fflamau wedi'!M37="","",IF(ISNUMBER('Data deunydd gwrth-fflamau wedi'!M37)=TRUE, IF('Data deunydd gwrth-fflamau wedi'!M37&lt;'Data deunydd gwrth-fflamau wedi'!M$38, "ERROR", 'Data deunydd gwrth-fflamau wedi'!M37), IF('Data deunydd gwrth-fflamau wedi'!M37="&lt;LOD",'Data deunydd gwrth-fflamau wedi'!M$38, "ERROR")))</f>
        <v/>
      </c>
      <c r="O37" s="239" t="str">
        <f>IF('Data deunydd gwrth-fflamau wedi'!N37="","",IF(ISNUMBER('Data deunydd gwrth-fflamau wedi'!N37)=TRUE, IF('Data deunydd gwrth-fflamau wedi'!N37&lt;'Data deunydd gwrth-fflamau wedi'!N$38, "ERROR", 'Data deunydd gwrth-fflamau wedi'!N37), IF('Data deunydd gwrth-fflamau wedi'!N37="&lt;LOD",'Data deunydd gwrth-fflamau wedi'!N$38, "ERROR")))</f>
        <v/>
      </c>
      <c r="P37" s="239" t="str">
        <f>IF('Data deunydd gwrth-fflamau wedi'!O37="","",IF(ISNUMBER('Data deunydd gwrth-fflamau wedi'!O37)=TRUE, IF('Data deunydd gwrth-fflamau wedi'!O37&lt;'Data deunydd gwrth-fflamau wedi'!O$38, "ERROR", 'Data deunydd gwrth-fflamau wedi'!O37), IF('Data deunydd gwrth-fflamau wedi'!O37="&lt;LOD",'Data deunydd gwrth-fflamau wedi'!O$38, "ERROR")))</f>
        <v/>
      </c>
      <c r="Q37" s="239" t="str">
        <f>IF('Data deunydd gwrth-fflamau wedi'!P37="","",IF(ISNUMBER('Data deunydd gwrth-fflamau wedi'!P37)=TRUE, IF('Data deunydd gwrth-fflamau wedi'!P37&lt;'Data deunydd gwrth-fflamau wedi'!P$38, "ERROR", 'Data deunydd gwrth-fflamau wedi'!P37), IF('Data deunydd gwrth-fflamau wedi'!P37="&lt;LOD",'Data deunydd gwrth-fflamau wedi'!P$38, "ERROR")))</f>
        <v/>
      </c>
      <c r="R37" s="239" t="str">
        <f>IF('Data deunydd gwrth-fflamau wedi'!Q37="","",IF(ISNUMBER('Data deunydd gwrth-fflamau wedi'!Q37)=TRUE, IF('Data deunydd gwrth-fflamau wedi'!Q37&lt;'Data deunydd gwrth-fflamau wedi'!Q$38, "ERROR", 'Data deunydd gwrth-fflamau wedi'!Q37), IF('Data deunydd gwrth-fflamau wedi'!Q37="&lt;LOD",'Data deunydd gwrth-fflamau wedi'!Q$38, "ERROR")))</f>
        <v/>
      </c>
      <c r="S37" s="239" t="str">
        <f>IF('Data deunydd gwrth-fflamau wedi'!R37="","",IF(ISNUMBER('Data deunydd gwrth-fflamau wedi'!R37)=TRUE, IF('Data deunydd gwrth-fflamau wedi'!R37&lt;'Data deunydd gwrth-fflamau wedi'!R$38, "ERROR", 'Data deunydd gwrth-fflamau wedi'!R37), IF('Data deunydd gwrth-fflamau wedi'!R37="&lt;LOD",'Data deunydd gwrth-fflamau wedi'!R$38, "ERROR")))</f>
        <v/>
      </c>
      <c r="T37" s="239" t="str">
        <f>IF('Data deunydd gwrth-fflamau wedi'!S37="","",IF(ISNUMBER('Data deunydd gwrth-fflamau wedi'!S37)=TRUE, IF('Data deunydd gwrth-fflamau wedi'!S37&lt;'Data deunydd gwrth-fflamau wedi'!S$38, "ERROR", 'Data deunydd gwrth-fflamau wedi'!S37), IF('Data deunydd gwrth-fflamau wedi'!S37="&lt;LOD",'Data deunydd gwrth-fflamau wedi'!S$38, "ERROR")))</f>
        <v/>
      </c>
      <c r="U37" s="239" t="str">
        <f>IF('Data deunydd gwrth-fflamau wedi'!T37="","",IF(ISNUMBER('Data deunydd gwrth-fflamau wedi'!T37)=TRUE, IF('Data deunydd gwrth-fflamau wedi'!T37&lt;'Data deunydd gwrth-fflamau wedi'!T$38, "ERROR", 'Data deunydd gwrth-fflamau wedi'!T37), IF('Data deunydd gwrth-fflamau wedi'!T37="&lt;LOD",'Data deunydd gwrth-fflamau wedi'!T$38, "ERROR")))</f>
        <v/>
      </c>
      <c r="V37" s="239" t="str">
        <f>IF('Data deunydd gwrth-fflamau wedi'!U37="","",IF(ISNUMBER('Data deunydd gwrth-fflamau wedi'!U37)=TRUE, IF('Data deunydd gwrth-fflamau wedi'!U37&lt;'Data deunydd gwrth-fflamau wedi'!U$38, "ERROR", 'Data deunydd gwrth-fflamau wedi'!U37), IF('Data deunydd gwrth-fflamau wedi'!U37="&lt;LOD",'Data deunydd gwrth-fflamau wedi'!U$38, "ERROR")))</f>
        <v/>
      </c>
      <c r="W37" s="270" t="str">
        <f>IF('Data deunydd gwrth-fflamau wedi'!V37="","",IF(ISNUMBER('Data deunydd gwrth-fflamau wedi'!V37)=TRUE, IF('Data deunydd gwrth-fflamau wedi'!V37&lt;'Data deunydd gwrth-fflamau wedi'!V$38, "ERROR", 'Data deunydd gwrth-fflamau wedi'!V37), IF('Data deunydd gwrth-fflamau wedi'!V37="&lt;LOD",'Data deunydd gwrth-fflamau wedi'!V$38, "ERROR")))</f>
        <v/>
      </c>
      <c r="X37" s="400"/>
    </row>
    <row r="38" spans="7:24" ht="19.5" customHeight="1" thickBot="1" x14ac:dyDescent="0.4">
      <c r="G38" s="396"/>
      <c r="H38" s="13"/>
      <c r="I38" s="14"/>
      <c r="J38" s="12" t="s">
        <v>142</v>
      </c>
      <c r="K38" s="50"/>
      <c r="L38" s="219" t="str">
        <f>IF(COUNT(L8:L37)&lt;1,"", AVERAGE(L8:L37))</f>
        <v/>
      </c>
      <c r="M38" s="240" t="str">
        <f t="shared" ref="M38:W38" si="0">IF(COUNT(M8:M37)&lt;1,"", AVERAGE(M8:M37))</f>
        <v/>
      </c>
      <c r="N38" s="240" t="str">
        <f t="shared" si="0"/>
        <v/>
      </c>
      <c r="O38" s="240" t="str">
        <f t="shared" si="0"/>
        <v/>
      </c>
      <c r="P38" s="240" t="str">
        <f t="shared" si="0"/>
        <v/>
      </c>
      <c r="Q38" s="240" t="str">
        <f t="shared" si="0"/>
        <v/>
      </c>
      <c r="R38" s="240" t="str">
        <f t="shared" si="0"/>
        <v/>
      </c>
      <c r="S38" s="240" t="str">
        <f t="shared" si="0"/>
        <v/>
      </c>
      <c r="T38" s="240" t="str">
        <f t="shared" si="0"/>
        <v/>
      </c>
      <c r="U38" s="240" t="str">
        <f t="shared" si="0"/>
        <v/>
      </c>
      <c r="V38" s="240" t="str">
        <f t="shared" si="0"/>
        <v/>
      </c>
      <c r="W38" s="271" t="str">
        <f t="shared" si="0"/>
        <v/>
      </c>
      <c r="X38" s="400"/>
    </row>
    <row r="39" spans="7:24" ht="19.5" customHeight="1" thickBot="1" x14ac:dyDescent="0.4">
      <c r="G39" s="396"/>
      <c r="H39" s="424"/>
      <c r="I39" s="424"/>
      <c r="J39" s="424"/>
      <c r="K39" s="425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400"/>
    </row>
    <row r="40" spans="7:24" ht="19.5" customHeight="1" thickBot="1" x14ac:dyDescent="0.4">
      <c r="G40" s="396"/>
      <c r="H40" s="13"/>
      <c r="I40" s="14"/>
      <c r="J40" s="14"/>
      <c r="K40" s="12"/>
      <c r="L40" s="272"/>
      <c r="M40" s="273"/>
      <c r="N40" s="273"/>
      <c r="O40" s="273"/>
      <c r="P40" s="273"/>
      <c r="Q40" s="273"/>
      <c r="R40" s="273"/>
      <c r="S40" s="273"/>
      <c r="T40" s="272"/>
      <c r="U40" s="273"/>
      <c r="V40" s="273"/>
      <c r="W40" s="273"/>
      <c r="X40" s="423"/>
    </row>
    <row r="41" spans="7:24" ht="20.149999999999999" customHeight="1" thickBot="1" x14ac:dyDescent="0.4">
      <c r="G41" s="397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422"/>
      <c r="V41" s="422"/>
      <c r="W41" s="398"/>
      <c r="X41" s="399"/>
    </row>
    <row r="42" spans="7:24" ht="20.149999999999999" customHeight="1" x14ac:dyDescent="0.35">
      <c r="K42" s="3"/>
      <c r="X42" s="3"/>
    </row>
    <row r="43" spans="7:24" ht="20.149999999999999" customHeight="1" x14ac:dyDescent="0.35">
      <c r="K43" s="3"/>
      <c r="X43" s="3"/>
    </row>
    <row r="44" spans="7:24" ht="20.149999999999999" customHeight="1" thickBot="1" x14ac:dyDescent="0.4">
      <c r="H44" s="19" t="s">
        <v>262</v>
      </c>
      <c r="K44" s="3"/>
      <c r="X44" s="3"/>
    </row>
    <row r="45" spans="7:24" ht="20.149999999999999" customHeight="1" thickBot="1" x14ac:dyDescent="0.4">
      <c r="G45" s="39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422"/>
      <c r="V45" s="422"/>
      <c r="W45" s="393"/>
      <c r="X45" s="394"/>
    </row>
    <row r="46" spans="7:24" ht="20.149999999999999" customHeight="1" x14ac:dyDescent="0.35">
      <c r="G46" s="396"/>
      <c r="H46" s="467" t="s">
        <v>23</v>
      </c>
      <c r="I46" s="470" t="s">
        <v>9</v>
      </c>
      <c r="J46" s="470" t="s">
        <v>78</v>
      </c>
      <c r="K46" s="527" t="s">
        <v>2</v>
      </c>
      <c r="L46" s="520" t="s">
        <v>263</v>
      </c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2"/>
      <c r="X46" s="400"/>
    </row>
    <row r="47" spans="7:24" ht="47" thickBot="1" x14ac:dyDescent="0.4">
      <c r="G47" s="396"/>
      <c r="H47" s="469"/>
      <c r="I47" s="472"/>
      <c r="J47" s="472"/>
      <c r="K47" s="500"/>
      <c r="L47" s="9" t="s">
        <v>248</v>
      </c>
      <c r="M47" s="10" t="s">
        <v>249</v>
      </c>
      <c r="N47" s="10" t="s">
        <v>250</v>
      </c>
      <c r="O47" s="17" t="s">
        <v>251</v>
      </c>
      <c r="P47" s="17" t="s">
        <v>252</v>
      </c>
      <c r="Q47" s="17" t="s">
        <v>253</v>
      </c>
      <c r="R47" s="138" t="s">
        <v>254</v>
      </c>
      <c r="S47" s="238" t="s">
        <v>255</v>
      </c>
      <c r="T47" s="10" t="s">
        <v>256</v>
      </c>
      <c r="U47" s="238" t="s">
        <v>257</v>
      </c>
      <c r="V47" s="238" t="s">
        <v>258</v>
      </c>
      <c r="W47" s="161" t="s">
        <v>259</v>
      </c>
      <c r="X47" s="400"/>
    </row>
    <row r="48" spans="7:24" ht="20.149999999999999" customHeight="1" x14ac:dyDescent="0.35">
      <c r="G48" s="396"/>
      <c r="H48" s="20" t="str">
        <f t="shared" ref="H48:K63" si="1">IF(H8="","",H8)</f>
        <v/>
      </c>
      <c r="I48" s="21" t="str">
        <f t="shared" si="1"/>
        <v/>
      </c>
      <c r="J48" s="21" t="str">
        <f t="shared" si="1"/>
        <v/>
      </c>
      <c r="K48" s="36" t="str">
        <f t="shared" si="1"/>
        <v/>
      </c>
      <c r="L48" s="20" t="str">
        <f>IF(L8="","",((('Data nodweddion ffisegol'!$M9/100)*L8)))</f>
        <v/>
      </c>
      <c r="M48" s="21" t="str">
        <f>IF(M8="","",((('Data nodweddion ffisegol'!$M9/100)*M8)))</f>
        <v/>
      </c>
      <c r="N48" s="21" t="str">
        <f>IF(N8="","",((('Data nodweddion ffisegol'!$M9/100)*N8)))</f>
        <v/>
      </c>
      <c r="O48" s="21" t="str">
        <f>IF(O8="","",((('Data nodweddion ffisegol'!$M9/100)*O8)))</f>
        <v/>
      </c>
      <c r="P48" s="21" t="str">
        <f>IF(P8="","",((('Data nodweddion ffisegol'!$M9/100)*P8)))</f>
        <v/>
      </c>
      <c r="Q48" s="21" t="str">
        <f>IF(Q8="","",((('Data nodweddion ffisegol'!$M9/100)*Q8)))</f>
        <v/>
      </c>
      <c r="R48" s="21" t="str">
        <f>IF(R8="","",((('Data nodweddion ffisegol'!$M9/100)*R8)))</f>
        <v/>
      </c>
      <c r="S48" s="21" t="str">
        <f>IF(S8="","",((('Data nodweddion ffisegol'!$M9/100)*S8)))</f>
        <v/>
      </c>
      <c r="T48" s="36" t="str">
        <f>IF(T8="","",((('Data nodweddion ffisegol'!$M9/100)*T8)))</f>
        <v/>
      </c>
      <c r="U48" s="21" t="str">
        <f>IF(U8="","",((('Data nodweddion ffisegol'!$M9/100)*U8)))</f>
        <v/>
      </c>
      <c r="V48" s="21" t="str">
        <f>IF(V8="","",((('Data nodweddion ffisegol'!$M9/100)*V8)))</f>
        <v/>
      </c>
      <c r="W48" s="21" t="str">
        <f>IF(W8="","",((('Data nodweddion ffisegol'!$M9/100)*W8)))</f>
        <v/>
      </c>
      <c r="X48" s="400"/>
    </row>
    <row r="49" spans="7:24" ht="20.149999999999999" customHeight="1" x14ac:dyDescent="0.35">
      <c r="G49" s="396"/>
      <c r="H49" s="23" t="str">
        <f t="shared" si="1"/>
        <v/>
      </c>
      <c r="I49" s="24" t="str">
        <f t="shared" si="1"/>
        <v/>
      </c>
      <c r="J49" s="24" t="str">
        <f t="shared" si="1"/>
        <v/>
      </c>
      <c r="K49" s="37" t="str">
        <f t="shared" si="1"/>
        <v/>
      </c>
      <c r="L49" s="23" t="str">
        <f>IF(L9="","",((('Data nodweddion ffisegol'!$M10/100)*L9)))</f>
        <v/>
      </c>
      <c r="M49" s="24" t="str">
        <f>IF(M9="","",((('Data nodweddion ffisegol'!$M10/100)*M9)))</f>
        <v/>
      </c>
      <c r="N49" s="24" t="str">
        <f>IF(N9="","",((('Data nodweddion ffisegol'!$M10/100)*N9)))</f>
        <v/>
      </c>
      <c r="O49" s="24" t="str">
        <f>IF(O9="","",((('Data nodweddion ffisegol'!$M10/100)*O9)))</f>
        <v/>
      </c>
      <c r="P49" s="24" t="str">
        <f>IF(P9="","",((('Data nodweddion ffisegol'!$M10/100)*P9)))</f>
        <v/>
      </c>
      <c r="Q49" s="24" t="str">
        <f>IF(Q9="","",((('Data nodweddion ffisegol'!$M10/100)*Q9)))</f>
        <v/>
      </c>
      <c r="R49" s="24" t="str">
        <f>IF(R9="","",((('Data nodweddion ffisegol'!$M10/100)*R9)))</f>
        <v/>
      </c>
      <c r="S49" s="24" t="str">
        <f>IF(S9="","",((('Data nodweddion ffisegol'!$M10/100)*S9)))</f>
        <v/>
      </c>
      <c r="T49" s="37" t="str">
        <f>IF(T9="","",((('Data nodweddion ffisegol'!$M10/100)*T9)))</f>
        <v/>
      </c>
      <c r="U49" s="24" t="str">
        <f>IF(U9="","",((('Data nodweddion ffisegol'!$M10/100)*U9)))</f>
        <v/>
      </c>
      <c r="V49" s="24" t="str">
        <f>IF(V9="","",((('Data nodweddion ffisegol'!$M10/100)*V9)))</f>
        <v/>
      </c>
      <c r="W49" s="24" t="str">
        <f>IF(W9="","",((('Data nodweddion ffisegol'!$M10/100)*W9)))</f>
        <v/>
      </c>
      <c r="X49" s="400"/>
    </row>
    <row r="50" spans="7:24" ht="20.149999999999999" customHeight="1" x14ac:dyDescent="0.35">
      <c r="G50" s="396"/>
      <c r="H50" s="23" t="str">
        <f t="shared" si="1"/>
        <v/>
      </c>
      <c r="I50" s="24" t="str">
        <f t="shared" si="1"/>
        <v/>
      </c>
      <c r="J50" s="24" t="str">
        <f t="shared" si="1"/>
        <v/>
      </c>
      <c r="K50" s="37" t="str">
        <f t="shared" si="1"/>
        <v/>
      </c>
      <c r="L50" s="23" t="str">
        <f>IF(L10="","",((('Data nodweddion ffisegol'!$M11/100)*L10)))</f>
        <v/>
      </c>
      <c r="M50" s="24" t="str">
        <f>IF(M10="","",((('Data nodweddion ffisegol'!$M11/100)*M10)))</f>
        <v/>
      </c>
      <c r="N50" s="24" t="str">
        <f>IF(N10="","",((('Data nodweddion ffisegol'!$M11/100)*N10)))</f>
        <v/>
      </c>
      <c r="O50" s="24" t="str">
        <f>IF(O10="","",((('Data nodweddion ffisegol'!$M11/100)*O10)))</f>
        <v/>
      </c>
      <c r="P50" s="24" t="str">
        <f>IF(P10="","",((('Data nodweddion ffisegol'!$M11/100)*P10)))</f>
        <v/>
      </c>
      <c r="Q50" s="24" t="str">
        <f>IF(Q10="","",((('Data nodweddion ffisegol'!$M11/100)*Q10)))</f>
        <v/>
      </c>
      <c r="R50" s="24" t="str">
        <f>IF(R10="","",((('Data nodweddion ffisegol'!$M11/100)*R10)))</f>
        <v/>
      </c>
      <c r="S50" s="24" t="str">
        <f>IF(S10="","",((('Data nodweddion ffisegol'!$M11/100)*S10)))</f>
        <v/>
      </c>
      <c r="T50" s="37" t="str">
        <f>IF(T10="","",((('Data nodweddion ffisegol'!$M11/100)*T10)))</f>
        <v/>
      </c>
      <c r="U50" s="24" t="str">
        <f>IF(U10="","",((('Data nodweddion ffisegol'!$M11/100)*U10)))</f>
        <v/>
      </c>
      <c r="V50" s="24" t="str">
        <f>IF(V10="","",((('Data nodweddion ffisegol'!$M11/100)*V10)))</f>
        <v/>
      </c>
      <c r="W50" s="24" t="str">
        <f>IF(W10="","",((('Data nodweddion ffisegol'!$M11/100)*W10)))</f>
        <v/>
      </c>
      <c r="X50" s="400"/>
    </row>
    <row r="51" spans="7:24" ht="20.149999999999999" customHeight="1" x14ac:dyDescent="0.35">
      <c r="G51" s="396"/>
      <c r="H51" s="23" t="str">
        <f t="shared" si="1"/>
        <v/>
      </c>
      <c r="I51" s="24" t="str">
        <f t="shared" si="1"/>
        <v/>
      </c>
      <c r="J51" s="24" t="str">
        <f t="shared" si="1"/>
        <v/>
      </c>
      <c r="K51" s="37" t="str">
        <f t="shared" si="1"/>
        <v/>
      </c>
      <c r="L51" s="23" t="str">
        <f>IF(L11="","",((('Data nodweddion ffisegol'!$M12/100)*L11)))</f>
        <v/>
      </c>
      <c r="M51" s="24" t="str">
        <f>IF(M11="","",((('Data nodweddion ffisegol'!$M12/100)*M11)))</f>
        <v/>
      </c>
      <c r="N51" s="24" t="str">
        <f>IF(N11="","",((('Data nodweddion ffisegol'!$M12/100)*N11)))</f>
        <v/>
      </c>
      <c r="O51" s="24" t="str">
        <f>IF(O11="","",((('Data nodweddion ffisegol'!$M12/100)*O11)))</f>
        <v/>
      </c>
      <c r="P51" s="24" t="str">
        <f>IF(P11="","",((('Data nodweddion ffisegol'!$M12/100)*P11)))</f>
        <v/>
      </c>
      <c r="Q51" s="24" t="str">
        <f>IF(Q11="","",((('Data nodweddion ffisegol'!$M12/100)*Q11)))</f>
        <v/>
      </c>
      <c r="R51" s="24" t="str">
        <f>IF(R11="","",((('Data nodweddion ffisegol'!$M12/100)*R11)))</f>
        <v/>
      </c>
      <c r="S51" s="24" t="str">
        <f>IF(S11="","",((('Data nodweddion ffisegol'!$M12/100)*S11)))</f>
        <v/>
      </c>
      <c r="T51" s="37" t="str">
        <f>IF(T11="","",((('Data nodweddion ffisegol'!$M12/100)*T11)))</f>
        <v/>
      </c>
      <c r="U51" s="24" t="str">
        <f>IF(U11="","",((('Data nodweddion ffisegol'!$M12/100)*U11)))</f>
        <v/>
      </c>
      <c r="V51" s="24" t="str">
        <f>IF(V11="","",((('Data nodweddion ffisegol'!$M12/100)*V11)))</f>
        <v/>
      </c>
      <c r="W51" s="24" t="str">
        <f>IF(W11="","",((('Data nodweddion ffisegol'!$M12/100)*W11)))</f>
        <v/>
      </c>
      <c r="X51" s="400"/>
    </row>
    <row r="52" spans="7:24" ht="20.149999999999999" customHeight="1" x14ac:dyDescent="0.35">
      <c r="G52" s="396"/>
      <c r="H52" s="23" t="str">
        <f t="shared" si="1"/>
        <v/>
      </c>
      <c r="I52" s="24" t="str">
        <f t="shared" si="1"/>
        <v/>
      </c>
      <c r="J52" s="24" t="str">
        <f t="shared" si="1"/>
        <v/>
      </c>
      <c r="K52" s="37" t="str">
        <f t="shared" si="1"/>
        <v/>
      </c>
      <c r="L52" s="23" t="str">
        <f>IF(L12="","",((('Data nodweddion ffisegol'!$M13/100)*L12)))</f>
        <v/>
      </c>
      <c r="M52" s="24" t="str">
        <f>IF(M12="","",((('Data nodweddion ffisegol'!$M13/100)*M12)))</f>
        <v/>
      </c>
      <c r="N52" s="24" t="str">
        <f>IF(N12="","",((('Data nodweddion ffisegol'!$M13/100)*N12)))</f>
        <v/>
      </c>
      <c r="O52" s="24" t="str">
        <f>IF(O12="","",((('Data nodweddion ffisegol'!$M13/100)*O12)))</f>
        <v/>
      </c>
      <c r="P52" s="24" t="str">
        <f>IF(P12="","",((('Data nodweddion ffisegol'!$M13/100)*P12)))</f>
        <v/>
      </c>
      <c r="Q52" s="24" t="str">
        <f>IF(Q12="","",((('Data nodweddion ffisegol'!$M13/100)*Q12)))</f>
        <v/>
      </c>
      <c r="R52" s="24" t="str">
        <f>IF(R12="","",((('Data nodweddion ffisegol'!$M13/100)*R12)))</f>
        <v/>
      </c>
      <c r="S52" s="24" t="str">
        <f>IF(S12="","",((('Data nodweddion ffisegol'!$M13/100)*S12)))</f>
        <v/>
      </c>
      <c r="T52" s="37" t="str">
        <f>IF(T12="","",((('Data nodweddion ffisegol'!$M13/100)*T12)))</f>
        <v/>
      </c>
      <c r="U52" s="24" t="str">
        <f>IF(U12="","",((('Data nodweddion ffisegol'!$M13/100)*U12)))</f>
        <v/>
      </c>
      <c r="V52" s="24" t="str">
        <f>IF(V12="","",((('Data nodweddion ffisegol'!$M13/100)*V12)))</f>
        <v/>
      </c>
      <c r="W52" s="24" t="str">
        <f>IF(W12="","",((('Data nodweddion ffisegol'!$M13/100)*W12)))</f>
        <v/>
      </c>
      <c r="X52" s="400"/>
    </row>
    <row r="53" spans="7:24" ht="20.149999999999999" customHeight="1" x14ac:dyDescent="0.35">
      <c r="G53" s="396"/>
      <c r="H53" s="23" t="str">
        <f t="shared" si="1"/>
        <v/>
      </c>
      <c r="I53" s="24" t="str">
        <f t="shared" si="1"/>
        <v/>
      </c>
      <c r="J53" s="24" t="str">
        <f t="shared" si="1"/>
        <v/>
      </c>
      <c r="K53" s="37" t="str">
        <f t="shared" si="1"/>
        <v/>
      </c>
      <c r="L53" s="23" t="str">
        <f>IF(L13="","",((('Data nodweddion ffisegol'!$M14/100)*L13)))</f>
        <v/>
      </c>
      <c r="M53" s="24" t="str">
        <f>IF(M13="","",((('Data nodweddion ffisegol'!$M14/100)*M13)))</f>
        <v/>
      </c>
      <c r="N53" s="24" t="str">
        <f>IF(N13="","",((('Data nodweddion ffisegol'!$M14/100)*N13)))</f>
        <v/>
      </c>
      <c r="O53" s="24" t="str">
        <f>IF(O13="","",((('Data nodweddion ffisegol'!$M14/100)*O13)))</f>
        <v/>
      </c>
      <c r="P53" s="24" t="str">
        <f>IF(P13="","",((('Data nodweddion ffisegol'!$M14/100)*P13)))</f>
        <v/>
      </c>
      <c r="Q53" s="24" t="str">
        <f>IF(Q13="","",((('Data nodweddion ffisegol'!$M14/100)*Q13)))</f>
        <v/>
      </c>
      <c r="R53" s="24" t="str">
        <f>IF(R13="","",((('Data nodweddion ffisegol'!$M14/100)*R13)))</f>
        <v/>
      </c>
      <c r="S53" s="24" t="str">
        <f>IF(S13="","",((('Data nodweddion ffisegol'!$M14/100)*S13)))</f>
        <v/>
      </c>
      <c r="T53" s="37" t="str">
        <f>IF(T13="","",((('Data nodweddion ffisegol'!$M14/100)*T13)))</f>
        <v/>
      </c>
      <c r="U53" s="24" t="str">
        <f>IF(U13="","",((('Data nodweddion ffisegol'!$M14/100)*U13)))</f>
        <v/>
      </c>
      <c r="V53" s="24" t="str">
        <f>IF(V13="","",((('Data nodweddion ffisegol'!$M14/100)*V13)))</f>
        <v/>
      </c>
      <c r="W53" s="24" t="str">
        <f>IF(W13="","",((('Data nodweddion ffisegol'!$M14/100)*W13)))</f>
        <v/>
      </c>
      <c r="X53" s="400"/>
    </row>
    <row r="54" spans="7:24" ht="20.149999999999999" customHeight="1" x14ac:dyDescent="0.35">
      <c r="G54" s="396"/>
      <c r="H54" s="23" t="str">
        <f t="shared" si="1"/>
        <v/>
      </c>
      <c r="I54" s="24" t="str">
        <f t="shared" si="1"/>
        <v/>
      </c>
      <c r="J54" s="24" t="str">
        <f t="shared" si="1"/>
        <v/>
      </c>
      <c r="K54" s="37" t="str">
        <f t="shared" si="1"/>
        <v/>
      </c>
      <c r="L54" s="23" t="str">
        <f>IF(L14="","",((('Data nodweddion ffisegol'!$M15/100)*L14)))</f>
        <v/>
      </c>
      <c r="M54" s="24" t="str">
        <f>IF(M14="","",((('Data nodweddion ffisegol'!$M15/100)*M14)))</f>
        <v/>
      </c>
      <c r="N54" s="24" t="str">
        <f>IF(N14="","",((('Data nodweddion ffisegol'!$M15/100)*N14)))</f>
        <v/>
      </c>
      <c r="O54" s="24" t="str">
        <f>IF(O14="","",((('Data nodweddion ffisegol'!$M15/100)*O14)))</f>
        <v/>
      </c>
      <c r="P54" s="24" t="str">
        <f>IF(P14="","",((('Data nodweddion ffisegol'!$M15/100)*P14)))</f>
        <v/>
      </c>
      <c r="Q54" s="24" t="str">
        <f>IF(Q14="","",((('Data nodweddion ffisegol'!$M15/100)*Q14)))</f>
        <v/>
      </c>
      <c r="R54" s="24" t="str">
        <f>IF(R14="","",((('Data nodweddion ffisegol'!$M15/100)*R14)))</f>
        <v/>
      </c>
      <c r="S54" s="24" t="str">
        <f>IF(S14="","",((('Data nodweddion ffisegol'!$M15/100)*S14)))</f>
        <v/>
      </c>
      <c r="T54" s="37" t="str">
        <f>IF(T14="","",((('Data nodweddion ffisegol'!$M15/100)*T14)))</f>
        <v/>
      </c>
      <c r="U54" s="24" t="str">
        <f>IF(U14="","",((('Data nodweddion ffisegol'!$M15/100)*U14)))</f>
        <v/>
      </c>
      <c r="V54" s="24" t="str">
        <f>IF(V14="","",((('Data nodweddion ffisegol'!$M15/100)*V14)))</f>
        <v/>
      </c>
      <c r="W54" s="24" t="str">
        <f>IF(W14="","",((('Data nodweddion ffisegol'!$M15/100)*W14)))</f>
        <v/>
      </c>
      <c r="X54" s="400"/>
    </row>
    <row r="55" spans="7:24" ht="20.149999999999999" customHeight="1" x14ac:dyDescent="0.35">
      <c r="G55" s="396"/>
      <c r="H55" s="23" t="str">
        <f t="shared" si="1"/>
        <v/>
      </c>
      <c r="I55" s="24" t="str">
        <f t="shared" si="1"/>
        <v/>
      </c>
      <c r="J55" s="24" t="str">
        <f t="shared" si="1"/>
        <v/>
      </c>
      <c r="K55" s="37" t="str">
        <f t="shared" si="1"/>
        <v/>
      </c>
      <c r="L55" s="23" t="str">
        <f>IF(L15="","",((('Data nodweddion ffisegol'!$M16/100)*L15)))</f>
        <v/>
      </c>
      <c r="M55" s="24" t="str">
        <f>IF(M15="","",((('Data nodweddion ffisegol'!$M16/100)*M15)))</f>
        <v/>
      </c>
      <c r="N55" s="24" t="str">
        <f>IF(N15="","",((('Data nodweddion ffisegol'!$M16/100)*N15)))</f>
        <v/>
      </c>
      <c r="O55" s="24" t="str">
        <f>IF(O15="","",((('Data nodweddion ffisegol'!$M16/100)*O15)))</f>
        <v/>
      </c>
      <c r="P55" s="24" t="str">
        <f>IF(P15="","",((('Data nodweddion ffisegol'!$M16/100)*P15)))</f>
        <v/>
      </c>
      <c r="Q55" s="24" t="str">
        <f>IF(Q15="","",((('Data nodweddion ffisegol'!$M16/100)*Q15)))</f>
        <v/>
      </c>
      <c r="R55" s="24" t="str">
        <f>IF(R15="","",((('Data nodweddion ffisegol'!$M16/100)*R15)))</f>
        <v/>
      </c>
      <c r="S55" s="24" t="str">
        <f>IF(S15="","",((('Data nodweddion ffisegol'!$M16/100)*S15)))</f>
        <v/>
      </c>
      <c r="T55" s="37" t="str">
        <f>IF(T15="","",((('Data nodweddion ffisegol'!$M16/100)*T15)))</f>
        <v/>
      </c>
      <c r="U55" s="24" t="str">
        <f>IF(U15="","",((('Data nodweddion ffisegol'!$M16/100)*U15)))</f>
        <v/>
      </c>
      <c r="V55" s="24" t="str">
        <f>IF(V15="","",((('Data nodweddion ffisegol'!$M16/100)*V15)))</f>
        <v/>
      </c>
      <c r="W55" s="24" t="str">
        <f>IF(W15="","",((('Data nodweddion ffisegol'!$M16/100)*W15)))</f>
        <v/>
      </c>
      <c r="X55" s="400"/>
    </row>
    <row r="56" spans="7:24" ht="20.149999999999999" customHeight="1" x14ac:dyDescent="0.35">
      <c r="G56" s="396"/>
      <c r="H56" s="23" t="str">
        <f t="shared" si="1"/>
        <v/>
      </c>
      <c r="I56" s="24" t="str">
        <f t="shared" si="1"/>
        <v/>
      </c>
      <c r="J56" s="24" t="str">
        <f t="shared" si="1"/>
        <v/>
      </c>
      <c r="K56" s="37" t="str">
        <f t="shared" si="1"/>
        <v/>
      </c>
      <c r="L56" s="23" t="str">
        <f>IF(L16="","",((('Data nodweddion ffisegol'!$M17/100)*L16)))</f>
        <v/>
      </c>
      <c r="M56" s="24" t="str">
        <f>IF(M16="","",((('Data nodweddion ffisegol'!$M17/100)*M16)))</f>
        <v/>
      </c>
      <c r="N56" s="24" t="str">
        <f>IF(N16="","",((('Data nodweddion ffisegol'!$M17/100)*N16)))</f>
        <v/>
      </c>
      <c r="O56" s="24" t="str">
        <f>IF(O16="","",((('Data nodweddion ffisegol'!$M17/100)*O16)))</f>
        <v/>
      </c>
      <c r="P56" s="24" t="str">
        <f>IF(P16="","",((('Data nodweddion ffisegol'!$M17/100)*P16)))</f>
        <v/>
      </c>
      <c r="Q56" s="24" t="str">
        <f>IF(Q16="","",((('Data nodweddion ffisegol'!$M17/100)*Q16)))</f>
        <v/>
      </c>
      <c r="R56" s="24" t="str">
        <f>IF(R16="","",((('Data nodweddion ffisegol'!$M17/100)*R16)))</f>
        <v/>
      </c>
      <c r="S56" s="24" t="str">
        <f>IF(S16="","",((('Data nodweddion ffisegol'!$M17/100)*S16)))</f>
        <v/>
      </c>
      <c r="T56" s="37" t="str">
        <f>IF(T16="","",((('Data nodweddion ffisegol'!$M17/100)*T16)))</f>
        <v/>
      </c>
      <c r="U56" s="24" t="str">
        <f>IF(U16="","",((('Data nodweddion ffisegol'!$M17/100)*U16)))</f>
        <v/>
      </c>
      <c r="V56" s="24" t="str">
        <f>IF(V16="","",((('Data nodweddion ffisegol'!$M17/100)*V16)))</f>
        <v/>
      </c>
      <c r="W56" s="24" t="str">
        <f>IF(W16="","",((('Data nodweddion ffisegol'!$M17/100)*W16)))</f>
        <v/>
      </c>
      <c r="X56" s="400"/>
    </row>
    <row r="57" spans="7:24" ht="20.149999999999999" customHeight="1" x14ac:dyDescent="0.35">
      <c r="G57" s="396"/>
      <c r="H57" s="23" t="str">
        <f t="shared" si="1"/>
        <v/>
      </c>
      <c r="I57" s="24" t="str">
        <f t="shared" si="1"/>
        <v/>
      </c>
      <c r="J57" s="24" t="str">
        <f t="shared" si="1"/>
        <v/>
      </c>
      <c r="K57" s="37" t="str">
        <f t="shared" si="1"/>
        <v/>
      </c>
      <c r="L57" s="23" t="str">
        <f>IF(L17="","",((('Data nodweddion ffisegol'!$M18/100)*L17)))</f>
        <v/>
      </c>
      <c r="M57" s="24" t="str">
        <f>IF(M17="","",((('Data nodweddion ffisegol'!$M18/100)*M17)))</f>
        <v/>
      </c>
      <c r="N57" s="24" t="str">
        <f>IF(N17="","",((('Data nodweddion ffisegol'!$M18/100)*N17)))</f>
        <v/>
      </c>
      <c r="O57" s="24" t="str">
        <f>IF(O17="","",((('Data nodweddion ffisegol'!$M18/100)*O17)))</f>
        <v/>
      </c>
      <c r="P57" s="24" t="str">
        <f>IF(P17="","",((('Data nodweddion ffisegol'!$M18/100)*P17)))</f>
        <v/>
      </c>
      <c r="Q57" s="24" t="str">
        <f>IF(Q17="","",((('Data nodweddion ffisegol'!$M18/100)*Q17)))</f>
        <v/>
      </c>
      <c r="R57" s="24" t="str">
        <f>IF(R17="","",((('Data nodweddion ffisegol'!$M18/100)*R17)))</f>
        <v/>
      </c>
      <c r="S57" s="24" t="str">
        <f>IF(S17="","",((('Data nodweddion ffisegol'!$M18/100)*S17)))</f>
        <v/>
      </c>
      <c r="T57" s="37" t="str">
        <f>IF(T17="","",((('Data nodweddion ffisegol'!$M18/100)*T17)))</f>
        <v/>
      </c>
      <c r="U57" s="24" t="str">
        <f>IF(U17="","",((('Data nodweddion ffisegol'!$M18/100)*U17)))</f>
        <v/>
      </c>
      <c r="V57" s="24" t="str">
        <f>IF(V17="","",((('Data nodweddion ffisegol'!$M18/100)*V17)))</f>
        <v/>
      </c>
      <c r="W57" s="24" t="str">
        <f>IF(W17="","",((('Data nodweddion ffisegol'!$M18/100)*W17)))</f>
        <v/>
      </c>
      <c r="X57" s="400"/>
    </row>
    <row r="58" spans="7:24" ht="20.149999999999999" customHeight="1" x14ac:dyDescent="0.35">
      <c r="G58" s="396"/>
      <c r="H58" s="23" t="str">
        <f t="shared" si="1"/>
        <v/>
      </c>
      <c r="I58" s="24" t="str">
        <f t="shared" si="1"/>
        <v/>
      </c>
      <c r="J58" s="24" t="str">
        <f t="shared" si="1"/>
        <v/>
      </c>
      <c r="K58" s="37" t="str">
        <f t="shared" si="1"/>
        <v/>
      </c>
      <c r="L58" s="23" t="str">
        <f>IF(L18="","",((('Data nodweddion ffisegol'!$M19/100)*L18)))</f>
        <v/>
      </c>
      <c r="M58" s="24" t="str">
        <f>IF(M18="","",((('Data nodweddion ffisegol'!$M19/100)*M18)))</f>
        <v/>
      </c>
      <c r="N58" s="24" t="str">
        <f>IF(N18="","",((('Data nodweddion ffisegol'!$M19/100)*N18)))</f>
        <v/>
      </c>
      <c r="O58" s="24" t="str">
        <f>IF(O18="","",((('Data nodweddion ffisegol'!$M19/100)*O18)))</f>
        <v/>
      </c>
      <c r="P58" s="24" t="str">
        <f>IF(P18="","",((('Data nodweddion ffisegol'!$M19/100)*P18)))</f>
        <v/>
      </c>
      <c r="Q58" s="24" t="str">
        <f>IF(Q18="","",((('Data nodweddion ffisegol'!$M19/100)*Q18)))</f>
        <v/>
      </c>
      <c r="R58" s="24" t="str">
        <f>IF(R18="","",((('Data nodweddion ffisegol'!$M19/100)*R18)))</f>
        <v/>
      </c>
      <c r="S58" s="24" t="str">
        <f>IF(S18="","",((('Data nodweddion ffisegol'!$M19/100)*S18)))</f>
        <v/>
      </c>
      <c r="T58" s="37" t="str">
        <f>IF(T18="","",((('Data nodweddion ffisegol'!$M19/100)*T18)))</f>
        <v/>
      </c>
      <c r="U58" s="24" t="str">
        <f>IF(U18="","",((('Data nodweddion ffisegol'!$M19/100)*U18)))</f>
        <v/>
      </c>
      <c r="V58" s="24" t="str">
        <f>IF(V18="","",((('Data nodweddion ffisegol'!$M19/100)*V18)))</f>
        <v/>
      </c>
      <c r="W58" s="24" t="str">
        <f>IF(W18="","",((('Data nodweddion ffisegol'!$M19/100)*W18)))</f>
        <v/>
      </c>
      <c r="X58" s="400"/>
    </row>
    <row r="59" spans="7:24" ht="20.149999999999999" customHeight="1" x14ac:dyDescent="0.35">
      <c r="G59" s="396"/>
      <c r="H59" s="23" t="str">
        <f t="shared" si="1"/>
        <v/>
      </c>
      <c r="I59" s="24" t="str">
        <f t="shared" si="1"/>
        <v/>
      </c>
      <c r="J59" s="24" t="str">
        <f t="shared" si="1"/>
        <v/>
      </c>
      <c r="K59" s="37" t="str">
        <f t="shared" si="1"/>
        <v/>
      </c>
      <c r="L59" s="23" t="str">
        <f>IF(L19="","",((('Data nodweddion ffisegol'!$M20/100)*L19)))</f>
        <v/>
      </c>
      <c r="M59" s="24" t="str">
        <f>IF(M19="","",((('Data nodweddion ffisegol'!$M20/100)*M19)))</f>
        <v/>
      </c>
      <c r="N59" s="24" t="str">
        <f>IF(N19="","",((('Data nodweddion ffisegol'!$M20/100)*N19)))</f>
        <v/>
      </c>
      <c r="O59" s="24" t="str">
        <f>IF(O19="","",((('Data nodweddion ffisegol'!$M20/100)*O19)))</f>
        <v/>
      </c>
      <c r="P59" s="24" t="str">
        <f>IF(P19="","",((('Data nodweddion ffisegol'!$M20/100)*P19)))</f>
        <v/>
      </c>
      <c r="Q59" s="24" t="str">
        <f>IF(Q19="","",((('Data nodweddion ffisegol'!$M20/100)*Q19)))</f>
        <v/>
      </c>
      <c r="R59" s="24" t="str">
        <f>IF(R19="","",((('Data nodweddion ffisegol'!$M20/100)*R19)))</f>
        <v/>
      </c>
      <c r="S59" s="24" t="str">
        <f>IF(S19="","",((('Data nodweddion ffisegol'!$M20/100)*S19)))</f>
        <v/>
      </c>
      <c r="T59" s="37" t="str">
        <f>IF(T19="","",((('Data nodweddion ffisegol'!$M20/100)*T19)))</f>
        <v/>
      </c>
      <c r="U59" s="24" t="str">
        <f>IF(U19="","",((('Data nodweddion ffisegol'!$M20/100)*U19)))</f>
        <v/>
      </c>
      <c r="V59" s="24" t="str">
        <f>IF(V19="","",((('Data nodweddion ffisegol'!$M20/100)*V19)))</f>
        <v/>
      </c>
      <c r="W59" s="24" t="str">
        <f>IF(W19="","",((('Data nodweddion ffisegol'!$M20/100)*W19)))</f>
        <v/>
      </c>
      <c r="X59" s="400"/>
    </row>
    <row r="60" spans="7:24" ht="20.149999999999999" customHeight="1" x14ac:dyDescent="0.35">
      <c r="G60" s="396"/>
      <c r="H60" s="23" t="str">
        <f t="shared" si="1"/>
        <v/>
      </c>
      <c r="I60" s="24" t="str">
        <f t="shared" si="1"/>
        <v/>
      </c>
      <c r="J60" s="24" t="str">
        <f t="shared" si="1"/>
        <v/>
      </c>
      <c r="K60" s="37" t="str">
        <f t="shared" si="1"/>
        <v/>
      </c>
      <c r="L60" s="23" t="str">
        <f>IF(L20="","",((('Data nodweddion ffisegol'!$M21/100)*L20)))</f>
        <v/>
      </c>
      <c r="M60" s="24" t="str">
        <f>IF(M20="","",((('Data nodweddion ffisegol'!$M21/100)*M20)))</f>
        <v/>
      </c>
      <c r="N60" s="24" t="str">
        <f>IF(N20="","",((('Data nodweddion ffisegol'!$M21/100)*N20)))</f>
        <v/>
      </c>
      <c r="O60" s="24" t="str">
        <f>IF(O20="","",((('Data nodweddion ffisegol'!$M21/100)*O20)))</f>
        <v/>
      </c>
      <c r="P60" s="24" t="str">
        <f>IF(P20="","",((('Data nodweddion ffisegol'!$M21/100)*P20)))</f>
        <v/>
      </c>
      <c r="Q60" s="24" t="str">
        <f>IF(Q20="","",((('Data nodweddion ffisegol'!$M21/100)*Q20)))</f>
        <v/>
      </c>
      <c r="R60" s="24" t="str">
        <f>IF(R20="","",((('Data nodweddion ffisegol'!$M21/100)*R20)))</f>
        <v/>
      </c>
      <c r="S60" s="24" t="str">
        <f>IF(S20="","",((('Data nodweddion ffisegol'!$M21/100)*S20)))</f>
        <v/>
      </c>
      <c r="T60" s="37" t="str">
        <f>IF(T20="","",((('Data nodweddion ffisegol'!$M21/100)*T20)))</f>
        <v/>
      </c>
      <c r="U60" s="24" t="str">
        <f>IF(U20="","",((('Data nodweddion ffisegol'!$M21/100)*U20)))</f>
        <v/>
      </c>
      <c r="V60" s="24" t="str">
        <f>IF(V20="","",((('Data nodweddion ffisegol'!$M21/100)*V20)))</f>
        <v/>
      </c>
      <c r="W60" s="24" t="str">
        <f>IF(W20="","",((('Data nodweddion ffisegol'!$M21/100)*W20)))</f>
        <v/>
      </c>
      <c r="X60" s="400"/>
    </row>
    <row r="61" spans="7:24" ht="20.149999999999999" customHeight="1" x14ac:dyDescent="0.35">
      <c r="G61" s="396"/>
      <c r="H61" s="23" t="str">
        <f t="shared" si="1"/>
        <v/>
      </c>
      <c r="I61" s="24" t="str">
        <f t="shared" si="1"/>
        <v/>
      </c>
      <c r="J61" s="24" t="str">
        <f t="shared" si="1"/>
        <v/>
      </c>
      <c r="K61" s="37" t="str">
        <f t="shared" si="1"/>
        <v/>
      </c>
      <c r="L61" s="23" t="str">
        <f>IF(L21="","",((('Data nodweddion ffisegol'!$M22/100)*L21)))</f>
        <v/>
      </c>
      <c r="M61" s="24" t="str">
        <f>IF(M21="","",((('Data nodweddion ffisegol'!$M22/100)*M21)))</f>
        <v/>
      </c>
      <c r="N61" s="24" t="str">
        <f>IF(N21="","",((('Data nodweddion ffisegol'!$M22/100)*N21)))</f>
        <v/>
      </c>
      <c r="O61" s="24" t="str">
        <f>IF(O21="","",((('Data nodweddion ffisegol'!$M22/100)*O21)))</f>
        <v/>
      </c>
      <c r="P61" s="24" t="str">
        <f>IF(P21="","",((('Data nodweddion ffisegol'!$M22/100)*P21)))</f>
        <v/>
      </c>
      <c r="Q61" s="24" t="str">
        <f>IF(Q21="","",((('Data nodweddion ffisegol'!$M22/100)*Q21)))</f>
        <v/>
      </c>
      <c r="R61" s="24" t="str">
        <f>IF(R21="","",((('Data nodweddion ffisegol'!$M22/100)*R21)))</f>
        <v/>
      </c>
      <c r="S61" s="24" t="str">
        <f>IF(S21="","",((('Data nodweddion ffisegol'!$M22/100)*S21)))</f>
        <v/>
      </c>
      <c r="T61" s="37" t="str">
        <f>IF(T21="","",((('Data nodweddion ffisegol'!$M22/100)*T21)))</f>
        <v/>
      </c>
      <c r="U61" s="24" t="str">
        <f>IF(U21="","",((('Data nodweddion ffisegol'!$M22/100)*U21)))</f>
        <v/>
      </c>
      <c r="V61" s="24" t="str">
        <f>IF(V21="","",((('Data nodweddion ffisegol'!$M22/100)*V21)))</f>
        <v/>
      </c>
      <c r="W61" s="24" t="str">
        <f>IF(W21="","",((('Data nodweddion ffisegol'!$M22/100)*W21)))</f>
        <v/>
      </c>
      <c r="X61" s="400"/>
    </row>
    <row r="62" spans="7:24" ht="20.149999999999999" customHeight="1" x14ac:dyDescent="0.35">
      <c r="G62" s="396"/>
      <c r="H62" s="23" t="str">
        <f t="shared" si="1"/>
        <v/>
      </c>
      <c r="I62" s="24" t="str">
        <f t="shared" si="1"/>
        <v/>
      </c>
      <c r="J62" s="24" t="str">
        <f t="shared" si="1"/>
        <v/>
      </c>
      <c r="K62" s="37" t="str">
        <f t="shared" si="1"/>
        <v/>
      </c>
      <c r="L62" s="23" t="str">
        <f>IF(L22="","",((('Data nodweddion ffisegol'!$M23/100)*L22)))</f>
        <v/>
      </c>
      <c r="M62" s="24" t="str">
        <f>IF(M22="","",((('Data nodweddion ffisegol'!$M23/100)*M22)))</f>
        <v/>
      </c>
      <c r="N62" s="24" t="str">
        <f>IF(N22="","",((('Data nodweddion ffisegol'!$M23/100)*N22)))</f>
        <v/>
      </c>
      <c r="O62" s="24" t="str">
        <f>IF(O22="","",((('Data nodweddion ffisegol'!$M23/100)*O22)))</f>
        <v/>
      </c>
      <c r="P62" s="24" t="str">
        <f>IF(P22="","",((('Data nodweddion ffisegol'!$M23/100)*P22)))</f>
        <v/>
      </c>
      <c r="Q62" s="24" t="str">
        <f>IF(Q22="","",((('Data nodweddion ffisegol'!$M23/100)*Q22)))</f>
        <v/>
      </c>
      <c r="R62" s="24" t="str">
        <f>IF(R22="","",((('Data nodweddion ffisegol'!$M23/100)*R22)))</f>
        <v/>
      </c>
      <c r="S62" s="24" t="str">
        <f>IF(S22="","",((('Data nodweddion ffisegol'!$M23/100)*S22)))</f>
        <v/>
      </c>
      <c r="T62" s="37" t="str">
        <f>IF(T22="","",((('Data nodweddion ffisegol'!$M23/100)*T22)))</f>
        <v/>
      </c>
      <c r="U62" s="24" t="str">
        <f>IF(U22="","",((('Data nodweddion ffisegol'!$M23/100)*U22)))</f>
        <v/>
      </c>
      <c r="V62" s="24" t="str">
        <f>IF(V22="","",((('Data nodweddion ffisegol'!$M23/100)*V22)))</f>
        <v/>
      </c>
      <c r="W62" s="24" t="str">
        <f>IF(W22="","",((('Data nodweddion ffisegol'!$M23/100)*W22)))</f>
        <v/>
      </c>
      <c r="X62" s="400"/>
    </row>
    <row r="63" spans="7:24" ht="20.149999999999999" customHeight="1" x14ac:dyDescent="0.35">
      <c r="G63" s="396"/>
      <c r="H63" s="23" t="str">
        <f t="shared" si="1"/>
        <v/>
      </c>
      <c r="I63" s="24" t="str">
        <f t="shared" si="1"/>
        <v/>
      </c>
      <c r="J63" s="24" t="str">
        <f t="shared" si="1"/>
        <v/>
      </c>
      <c r="K63" s="37" t="str">
        <f t="shared" si="1"/>
        <v/>
      </c>
      <c r="L63" s="23" t="str">
        <f>IF(L23="","",((('Data nodweddion ffisegol'!$M24/100)*L23)))</f>
        <v/>
      </c>
      <c r="M63" s="24" t="str">
        <f>IF(M23="","",((('Data nodweddion ffisegol'!$M24/100)*M23)))</f>
        <v/>
      </c>
      <c r="N63" s="24" t="str">
        <f>IF(N23="","",((('Data nodweddion ffisegol'!$M24/100)*N23)))</f>
        <v/>
      </c>
      <c r="O63" s="24" t="str">
        <f>IF(O23="","",((('Data nodweddion ffisegol'!$M24/100)*O23)))</f>
        <v/>
      </c>
      <c r="P63" s="24" t="str">
        <f>IF(P23="","",((('Data nodweddion ffisegol'!$M24/100)*P23)))</f>
        <v/>
      </c>
      <c r="Q63" s="24" t="str">
        <f>IF(Q23="","",((('Data nodweddion ffisegol'!$M24/100)*Q23)))</f>
        <v/>
      </c>
      <c r="R63" s="24" t="str">
        <f>IF(R23="","",((('Data nodweddion ffisegol'!$M24/100)*R23)))</f>
        <v/>
      </c>
      <c r="S63" s="24" t="str">
        <f>IF(S23="","",((('Data nodweddion ffisegol'!$M24/100)*S23)))</f>
        <v/>
      </c>
      <c r="T63" s="37" t="str">
        <f>IF(T23="","",((('Data nodweddion ffisegol'!$M24/100)*T23)))</f>
        <v/>
      </c>
      <c r="U63" s="24" t="str">
        <f>IF(U23="","",((('Data nodweddion ffisegol'!$M24/100)*U23)))</f>
        <v/>
      </c>
      <c r="V63" s="24" t="str">
        <f>IF(V23="","",((('Data nodweddion ffisegol'!$M24/100)*V23)))</f>
        <v/>
      </c>
      <c r="W63" s="24" t="str">
        <f>IF(W23="","",((('Data nodweddion ffisegol'!$M24/100)*W23)))</f>
        <v/>
      </c>
      <c r="X63" s="400"/>
    </row>
    <row r="64" spans="7:24" ht="20.149999999999999" customHeight="1" x14ac:dyDescent="0.35">
      <c r="G64" s="396"/>
      <c r="H64" s="23" t="str">
        <f t="shared" ref="H64:K77" si="2">IF(H24="","",H24)</f>
        <v/>
      </c>
      <c r="I64" s="24" t="str">
        <f t="shared" si="2"/>
        <v/>
      </c>
      <c r="J64" s="24" t="str">
        <f t="shared" si="2"/>
        <v/>
      </c>
      <c r="K64" s="37" t="str">
        <f t="shared" si="2"/>
        <v/>
      </c>
      <c r="L64" s="23" t="str">
        <f>IF(L24="","",((('Data nodweddion ffisegol'!$M25/100)*L24)))</f>
        <v/>
      </c>
      <c r="M64" s="24" t="str">
        <f>IF(M24="","",((('Data nodweddion ffisegol'!$M25/100)*M24)))</f>
        <v/>
      </c>
      <c r="N64" s="24" t="str">
        <f>IF(N24="","",((('Data nodweddion ffisegol'!$M25/100)*N24)))</f>
        <v/>
      </c>
      <c r="O64" s="24" t="str">
        <f>IF(O24="","",((('Data nodweddion ffisegol'!$M25/100)*O24)))</f>
        <v/>
      </c>
      <c r="P64" s="24" t="str">
        <f>IF(P24="","",((('Data nodweddion ffisegol'!$M25/100)*P24)))</f>
        <v/>
      </c>
      <c r="Q64" s="24" t="str">
        <f>IF(Q24="","",((('Data nodweddion ffisegol'!$M25/100)*Q24)))</f>
        <v/>
      </c>
      <c r="R64" s="24" t="str">
        <f>IF(R24="","",((('Data nodweddion ffisegol'!$M25/100)*R24)))</f>
        <v/>
      </c>
      <c r="S64" s="24" t="str">
        <f>IF(S24="","",((('Data nodweddion ffisegol'!$M25/100)*S24)))</f>
        <v/>
      </c>
      <c r="T64" s="37" t="str">
        <f>IF(T24="","",((('Data nodweddion ffisegol'!$M25/100)*T24)))</f>
        <v/>
      </c>
      <c r="U64" s="24" t="str">
        <f>IF(U24="","",((('Data nodweddion ffisegol'!$M25/100)*U24)))</f>
        <v/>
      </c>
      <c r="V64" s="24" t="str">
        <f>IF(V24="","",((('Data nodweddion ffisegol'!$M25/100)*V24)))</f>
        <v/>
      </c>
      <c r="W64" s="24" t="str">
        <f>IF(W24="","",((('Data nodweddion ffisegol'!$M25/100)*W24)))</f>
        <v/>
      </c>
      <c r="X64" s="400"/>
    </row>
    <row r="65" spans="7:24" ht="20.149999999999999" customHeight="1" x14ac:dyDescent="0.35">
      <c r="G65" s="396"/>
      <c r="H65" s="23" t="str">
        <f t="shared" si="2"/>
        <v/>
      </c>
      <c r="I65" s="24" t="str">
        <f t="shared" si="2"/>
        <v/>
      </c>
      <c r="J65" s="24" t="str">
        <f t="shared" si="2"/>
        <v/>
      </c>
      <c r="K65" s="37" t="str">
        <f t="shared" si="2"/>
        <v/>
      </c>
      <c r="L65" s="23" t="str">
        <f>IF(L25="","",((('Data nodweddion ffisegol'!$M26/100)*L25)))</f>
        <v/>
      </c>
      <c r="M65" s="24" t="str">
        <f>IF(M25="","",((('Data nodweddion ffisegol'!$M26/100)*M25)))</f>
        <v/>
      </c>
      <c r="N65" s="24" t="str">
        <f>IF(N25="","",((('Data nodweddion ffisegol'!$M26/100)*N25)))</f>
        <v/>
      </c>
      <c r="O65" s="24" t="str">
        <f>IF(O25="","",((('Data nodweddion ffisegol'!$M26/100)*O25)))</f>
        <v/>
      </c>
      <c r="P65" s="24" t="str">
        <f>IF(P25="","",((('Data nodweddion ffisegol'!$M26/100)*P25)))</f>
        <v/>
      </c>
      <c r="Q65" s="24" t="str">
        <f>IF(Q25="","",((('Data nodweddion ffisegol'!$M26/100)*Q25)))</f>
        <v/>
      </c>
      <c r="R65" s="24" t="str">
        <f>IF(R25="","",((('Data nodweddion ffisegol'!$M26/100)*R25)))</f>
        <v/>
      </c>
      <c r="S65" s="24" t="str">
        <f>IF(S25="","",((('Data nodweddion ffisegol'!$M26/100)*S25)))</f>
        <v/>
      </c>
      <c r="T65" s="37" t="str">
        <f>IF(T25="","",((('Data nodweddion ffisegol'!$M26/100)*T25)))</f>
        <v/>
      </c>
      <c r="U65" s="24" t="str">
        <f>IF(U25="","",((('Data nodweddion ffisegol'!$M26/100)*U25)))</f>
        <v/>
      </c>
      <c r="V65" s="24" t="str">
        <f>IF(V25="","",((('Data nodweddion ffisegol'!$M26/100)*V25)))</f>
        <v/>
      </c>
      <c r="W65" s="24" t="str">
        <f>IF(W25="","",((('Data nodweddion ffisegol'!$M26/100)*W25)))</f>
        <v/>
      </c>
      <c r="X65" s="400"/>
    </row>
    <row r="66" spans="7:24" ht="20.149999999999999" customHeight="1" x14ac:dyDescent="0.35">
      <c r="G66" s="396"/>
      <c r="H66" s="23" t="str">
        <f t="shared" si="2"/>
        <v/>
      </c>
      <c r="I66" s="24" t="str">
        <f t="shared" si="2"/>
        <v/>
      </c>
      <c r="J66" s="24" t="str">
        <f t="shared" si="2"/>
        <v/>
      </c>
      <c r="K66" s="37" t="str">
        <f t="shared" si="2"/>
        <v/>
      </c>
      <c r="L66" s="23" t="str">
        <f>IF(L26="","",((('Data nodweddion ffisegol'!$M27/100)*L26)))</f>
        <v/>
      </c>
      <c r="M66" s="24" t="str">
        <f>IF(M26="","",((('Data nodweddion ffisegol'!$M27/100)*M26)))</f>
        <v/>
      </c>
      <c r="N66" s="24" t="str">
        <f>IF(N26="","",((('Data nodweddion ffisegol'!$M27/100)*N26)))</f>
        <v/>
      </c>
      <c r="O66" s="24" t="str">
        <f>IF(O26="","",((('Data nodweddion ffisegol'!$M27/100)*O26)))</f>
        <v/>
      </c>
      <c r="P66" s="24" t="str">
        <f>IF(P26="","",((('Data nodweddion ffisegol'!$M27/100)*P26)))</f>
        <v/>
      </c>
      <c r="Q66" s="24" t="str">
        <f>IF(Q26="","",((('Data nodweddion ffisegol'!$M27/100)*Q26)))</f>
        <v/>
      </c>
      <c r="R66" s="24" t="str">
        <f>IF(R26="","",((('Data nodweddion ffisegol'!$M27/100)*R26)))</f>
        <v/>
      </c>
      <c r="S66" s="24" t="str">
        <f>IF(S26="","",((('Data nodweddion ffisegol'!$M27/100)*S26)))</f>
        <v/>
      </c>
      <c r="T66" s="37" t="str">
        <f>IF(T26="","",((('Data nodweddion ffisegol'!$M27/100)*T26)))</f>
        <v/>
      </c>
      <c r="U66" s="24" t="str">
        <f>IF(U26="","",((('Data nodweddion ffisegol'!$M27/100)*U26)))</f>
        <v/>
      </c>
      <c r="V66" s="24" t="str">
        <f>IF(V26="","",((('Data nodweddion ffisegol'!$M27/100)*V26)))</f>
        <v/>
      </c>
      <c r="W66" s="24" t="str">
        <f>IF(W26="","",((('Data nodweddion ffisegol'!$M27/100)*W26)))</f>
        <v/>
      </c>
      <c r="X66" s="400"/>
    </row>
    <row r="67" spans="7:24" ht="20.149999999999999" customHeight="1" x14ac:dyDescent="0.35">
      <c r="G67" s="396"/>
      <c r="H67" s="23" t="str">
        <f t="shared" si="2"/>
        <v/>
      </c>
      <c r="I67" s="24" t="str">
        <f t="shared" si="2"/>
        <v/>
      </c>
      <c r="J67" s="24" t="str">
        <f t="shared" si="2"/>
        <v/>
      </c>
      <c r="K67" s="37" t="str">
        <f t="shared" si="2"/>
        <v/>
      </c>
      <c r="L67" s="23" t="str">
        <f>IF(L27="","",((('Data nodweddion ffisegol'!$M28/100)*L27)))</f>
        <v/>
      </c>
      <c r="M67" s="24" t="str">
        <f>IF(M27="","",((('Data nodweddion ffisegol'!$M28/100)*M27)))</f>
        <v/>
      </c>
      <c r="N67" s="24" t="str">
        <f>IF(N27="","",((('Data nodweddion ffisegol'!$M28/100)*N27)))</f>
        <v/>
      </c>
      <c r="O67" s="24" t="str">
        <f>IF(O27="","",((('Data nodweddion ffisegol'!$M28/100)*O27)))</f>
        <v/>
      </c>
      <c r="P67" s="24" t="str">
        <f>IF(P27="","",((('Data nodweddion ffisegol'!$M28/100)*P27)))</f>
        <v/>
      </c>
      <c r="Q67" s="24" t="str">
        <f>IF(Q27="","",((('Data nodweddion ffisegol'!$M28/100)*Q27)))</f>
        <v/>
      </c>
      <c r="R67" s="24" t="str">
        <f>IF(R27="","",((('Data nodweddion ffisegol'!$M28/100)*R27)))</f>
        <v/>
      </c>
      <c r="S67" s="24" t="str">
        <f>IF(S27="","",((('Data nodweddion ffisegol'!$M28/100)*S27)))</f>
        <v/>
      </c>
      <c r="T67" s="37" t="str">
        <f>IF(T27="","",((('Data nodweddion ffisegol'!$M28/100)*T27)))</f>
        <v/>
      </c>
      <c r="U67" s="24" t="str">
        <f>IF(U27="","",((('Data nodweddion ffisegol'!$M28/100)*U27)))</f>
        <v/>
      </c>
      <c r="V67" s="24" t="str">
        <f>IF(V27="","",((('Data nodweddion ffisegol'!$M28/100)*V27)))</f>
        <v/>
      </c>
      <c r="W67" s="24" t="str">
        <f>IF(W27="","",((('Data nodweddion ffisegol'!$M28/100)*W27)))</f>
        <v/>
      </c>
      <c r="X67" s="400"/>
    </row>
    <row r="68" spans="7:24" ht="20.149999999999999" customHeight="1" x14ac:dyDescent="0.35">
      <c r="G68" s="396"/>
      <c r="H68" s="23" t="str">
        <f t="shared" si="2"/>
        <v/>
      </c>
      <c r="I68" s="24" t="str">
        <f t="shared" si="2"/>
        <v/>
      </c>
      <c r="J68" s="24" t="str">
        <f t="shared" si="2"/>
        <v/>
      </c>
      <c r="K68" s="37" t="str">
        <f t="shared" si="2"/>
        <v/>
      </c>
      <c r="L68" s="23" t="str">
        <f>IF(L28="","",((('Data nodweddion ffisegol'!$M29/100)*L28)))</f>
        <v/>
      </c>
      <c r="M68" s="24" t="str">
        <f>IF(M28="","",((('Data nodweddion ffisegol'!$M29/100)*M28)))</f>
        <v/>
      </c>
      <c r="N68" s="24" t="str">
        <f>IF(N28="","",((('Data nodweddion ffisegol'!$M29/100)*N28)))</f>
        <v/>
      </c>
      <c r="O68" s="24" t="str">
        <f>IF(O28="","",((('Data nodweddion ffisegol'!$M29/100)*O28)))</f>
        <v/>
      </c>
      <c r="P68" s="24" t="str">
        <f>IF(P28="","",((('Data nodweddion ffisegol'!$M29/100)*P28)))</f>
        <v/>
      </c>
      <c r="Q68" s="24" t="str">
        <f>IF(Q28="","",((('Data nodweddion ffisegol'!$M29/100)*Q28)))</f>
        <v/>
      </c>
      <c r="R68" s="24" t="str">
        <f>IF(R28="","",((('Data nodweddion ffisegol'!$M29/100)*R28)))</f>
        <v/>
      </c>
      <c r="S68" s="24" t="str">
        <f>IF(S28="","",((('Data nodweddion ffisegol'!$M29/100)*S28)))</f>
        <v/>
      </c>
      <c r="T68" s="37" t="str">
        <f>IF(T28="","",((('Data nodweddion ffisegol'!$M29/100)*T28)))</f>
        <v/>
      </c>
      <c r="U68" s="24" t="str">
        <f>IF(U28="","",((('Data nodweddion ffisegol'!$M29/100)*U28)))</f>
        <v/>
      </c>
      <c r="V68" s="24" t="str">
        <f>IF(V28="","",((('Data nodweddion ffisegol'!$M29/100)*V28)))</f>
        <v/>
      </c>
      <c r="W68" s="24" t="str">
        <f>IF(W28="","",((('Data nodweddion ffisegol'!$M29/100)*W28)))</f>
        <v/>
      </c>
      <c r="X68" s="400"/>
    </row>
    <row r="69" spans="7:24" ht="20.149999999999999" customHeight="1" x14ac:dyDescent="0.35">
      <c r="G69" s="396"/>
      <c r="H69" s="23" t="str">
        <f t="shared" si="2"/>
        <v/>
      </c>
      <c r="I69" s="24" t="str">
        <f t="shared" si="2"/>
        <v/>
      </c>
      <c r="J69" s="24" t="str">
        <f t="shared" si="2"/>
        <v/>
      </c>
      <c r="K69" s="37" t="str">
        <f t="shared" si="2"/>
        <v/>
      </c>
      <c r="L69" s="23" t="str">
        <f>IF(L29="","",((('Data nodweddion ffisegol'!$M30/100)*L29)))</f>
        <v/>
      </c>
      <c r="M69" s="24" t="str">
        <f>IF(M29="","",((('Data nodweddion ffisegol'!$M30/100)*M29)))</f>
        <v/>
      </c>
      <c r="N69" s="24" t="str">
        <f>IF(N29="","",((('Data nodweddion ffisegol'!$M30/100)*N29)))</f>
        <v/>
      </c>
      <c r="O69" s="24" t="str">
        <f>IF(O29="","",((('Data nodweddion ffisegol'!$M30/100)*O29)))</f>
        <v/>
      </c>
      <c r="P69" s="24" t="str">
        <f>IF(P29="","",((('Data nodweddion ffisegol'!$M30/100)*P29)))</f>
        <v/>
      </c>
      <c r="Q69" s="24" t="str">
        <f>IF(Q29="","",((('Data nodweddion ffisegol'!$M30/100)*Q29)))</f>
        <v/>
      </c>
      <c r="R69" s="24" t="str">
        <f>IF(R29="","",((('Data nodweddion ffisegol'!$M30/100)*R29)))</f>
        <v/>
      </c>
      <c r="S69" s="24" t="str">
        <f>IF(S29="","",((('Data nodweddion ffisegol'!$M30/100)*S29)))</f>
        <v/>
      </c>
      <c r="T69" s="37" t="str">
        <f>IF(T29="","",((('Data nodweddion ffisegol'!$M30/100)*T29)))</f>
        <v/>
      </c>
      <c r="U69" s="24" t="str">
        <f>IF(U29="","",((('Data nodweddion ffisegol'!$M30/100)*U29)))</f>
        <v/>
      </c>
      <c r="V69" s="24" t="str">
        <f>IF(V29="","",((('Data nodweddion ffisegol'!$M30/100)*V29)))</f>
        <v/>
      </c>
      <c r="W69" s="24" t="str">
        <f>IF(W29="","",((('Data nodweddion ffisegol'!$M30/100)*W29)))</f>
        <v/>
      </c>
      <c r="X69" s="400"/>
    </row>
    <row r="70" spans="7:24" ht="20.149999999999999" customHeight="1" x14ac:dyDescent="0.35">
      <c r="G70" s="396"/>
      <c r="H70" s="23" t="str">
        <f t="shared" si="2"/>
        <v/>
      </c>
      <c r="I70" s="24" t="str">
        <f t="shared" si="2"/>
        <v/>
      </c>
      <c r="J70" s="24" t="str">
        <f t="shared" si="2"/>
        <v/>
      </c>
      <c r="K70" s="37" t="str">
        <f t="shared" si="2"/>
        <v/>
      </c>
      <c r="L70" s="23" t="str">
        <f>IF(L30="","",((('Data nodweddion ffisegol'!$M31/100)*L30)))</f>
        <v/>
      </c>
      <c r="M70" s="24" t="str">
        <f>IF(M30="","",((('Data nodweddion ffisegol'!$M31/100)*M30)))</f>
        <v/>
      </c>
      <c r="N70" s="24" t="str">
        <f>IF(N30="","",((('Data nodweddion ffisegol'!$M31/100)*N30)))</f>
        <v/>
      </c>
      <c r="O70" s="24" t="str">
        <f>IF(O30="","",((('Data nodweddion ffisegol'!$M31/100)*O30)))</f>
        <v/>
      </c>
      <c r="P70" s="24" t="str">
        <f>IF(P30="","",((('Data nodweddion ffisegol'!$M31/100)*P30)))</f>
        <v/>
      </c>
      <c r="Q70" s="24" t="str">
        <f>IF(Q30="","",((('Data nodweddion ffisegol'!$M31/100)*Q30)))</f>
        <v/>
      </c>
      <c r="R70" s="24" t="str">
        <f>IF(R30="","",((('Data nodweddion ffisegol'!$M31/100)*R30)))</f>
        <v/>
      </c>
      <c r="S70" s="24" t="str">
        <f>IF(S30="","",((('Data nodweddion ffisegol'!$M31/100)*S30)))</f>
        <v/>
      </c>
      <c r="T70" s="37" t="str">
        <f>IF(T30="","",((('Data nodweddion ffisegol'!$M31/100)*T30)))</f>
        <v/>
      </c>
      <c r="U70" s="24" t="str">
        <f>IF(U30="","",((('Data nodweddion ffisegol'!$M31/100)*U30)))</f>
        <v/>
      </c>
      <c r="V70" s="24" t="str">
        <f>IF(V30="","",((('Data nodweddion ffisegol'!$M31/100)*V30)))</f>
        <v/>
      </c>
      <c r="W70" s="24" t="str">
        <f>IF(W30="","",((('Data nodweddion ffisegol'!$M31/100)*W30)))</f>
        <v/>
      </c>
      <c r="X70" s="400"/>
    </row>
    <row r="71" spans="7:24" ht="20.149999999999999" customHeight="1" x14ac:dyDescent="0.35">
      <c r="G71" s="396"/>
      <c r="H71" s="23" t="str">
        <f t="shared" si="2"/>
        <v/>
      </c>
      <c r="I71" s="24" t="str">
        <f t="shared" si="2"/>
        <v/>
      </c>
      <c r="J71" s="24" t="str">
        <f t="shared" si="2"/>
        <v/>
      </c>
      <c r="K71" s="37" t="str">
        <f t="shared" si="2"/>
        <v/>
      </c>
      <c r="L71" s="23" t="str">
        <f>IF(L31="","",((('Data nodweddion ffisegol'!$M32/100)*L31)))</f>
        <v/>
      </c>
      <c r="M71" s="24" t="str">
        <f>IF(M31="","",((('Data nodweddion ffisegol'!$M32/100)*M31)))</f>
        <v/>
      </c>
      <c r="N71" s="24" t="str">
        <f>IF(N31="","",((('Data nodweddion ffisegol'!$M32/100)*N31)))</f>
        <v/>
      </c>
      <c r="O71" s="24" t="str">
        <f>IF(O31="","",((('Data nodweddion ffisegol'!$M32/100)*O31)))</f>
        <v/>
      </c>
      <c r="P71" s="24" t="str">
        <f>IF(P31="","",((('Data nodweddion ffisegol'!$M32/100)*P31)))</f>
        <v/>
      </c>
      <c r="Q71" s="24" t="str">
        <f>IF(Q31="","",((('Data nodweddion ffisegol'!$M32/100)*Q31)))</f>
        <v/>
      </c>
      <c r="R71" s="24" t="str">
        <f>IF(R31="","",((('Data nodweddion ffisegol'!$M32/100)*R31)))</f>
        <v/>
      </c>
      <c r="S71" s="24" t="str">
        <f>IF(S31="","",((('Data nodweddion ffisegol'!$M32/100)*S31)))</f>
        <v/>
      </c>
      <c r="T71" s="37" t="str">
        <f>IF(T31="","",((('Data nodweddion ffisegol'!$M32/100)*T31)))</f>
        <v/>
      </c>
      <c r="U71" s="24" t="str">
        <f>IF(U31="","",((('Data nodweddion ffisegol'!$M32/100)*U31)))</f>
        <v/>
      </c>
      <c r="V71" s="24" t="str">
        <f>IF(V31="","",((('Data nodweddion ffisegol'!$M32/100)*V31)))</f>
        <v/>
      </c>
      <c r="W71" s="24" t="str">
        <f>IF(W31="","",((('Data nodweddion ffisegol'!$M32/100)*W31)))</f>
        <v/>
      </c>
      <c r="X71" s="400"/>
    </row>
    <row r="72" spans="7:24" ht="20.149999999999999" customHeight="1" x14ac:dyDescent="0.35">
      <c r="G72" s="396"/>
      <c r="H72" s="23" t="str">
        <f t="shared" si="2"/>
        <v/>
      </c>
      <c r="I72" s="24" t="str">
        <f t="shared" si="2"/>
        <v/>
      </c>
      <c r="J72" s="24" t="str">
        <f t="shared" si="2"/>
        <v/>
      </c>
      <c r="K72" s="37" t="str">
        <f t="shared" si="2"/>
        <v/>
      </c>
      <c r="L72" s="23" t="str">
        <f>IF(L32="","",((('Data nodweddion ffisegol'!$M33/100)*L32)))</f>
        <v/>
      </c>
      <c r="M72" s="24" t="str">
        <f>IF(M32="","",((('Data nodweddion ffisegol'!$M33/100)*M32)))</f>
        <v/>
      </c>
      <c r="N72" s="24" t="str">
        <f>IF(N32="","",((('Data nodweddion ffisegol'!$M33/100)*N32)))</f>
        <v/>
      </c>
      <c r="O72" s="24" t="str">
        <f>IF(O32="","",((('Data nodweddion ffisegol'!$M33/100)*O32)))</f>
        <v/>
      </c>
      <c r="P72" s="24" t="str">
        <f>IF(P32="","",((('Data nodweddion ffisegol'!$M33/100)*P32)))</f>
        <v/>
      </c>
      <c r="Q72" s="24" t="str">
        <f>IF(Q32="","",((('Data nodweddion ffisegol'!$M33/100)*Q32)))</f>
        <v/>
      </c>
      <c r="R72" s="24" t="str">
        <f>IF(R32="","",((('Data nodweddion ffisegol'!$M33/100)*R32)))</f>
        <v/>
      </c>
      <c r="S72" s="24" t="str">
        <f>IF(S32="","",((('Data nodweddion ffisegol'!$M33/100)*S32)))</f>
        <v/>
      </c>
      <c r="T72" s="37" t="str">
        <f>IF(T32="","",((('Data nodweddion ffisegol'!$M33/100)*T32)))</f>
        <v/>
      </c>
      <c r="U72" s="24" t="str">
        <f>IF(U32="","",((('Data nodweddion ffisegol'!$M33/100)*U32)))</f>
        <v/>
      </c>
      <c r="V72" s="24" t="str">
        <f>IF(V32="","",((('Data nodweddion ffisegol'!$M33/100)*V32)))</f>
        <v/>
      </c>
      <c r="W72" s="24" t="str">
        <f>IF(W32="","",((('Data nodweddion ffisegol'!$M33/100)*W32)))</f>
        <v/>
      </c>
      <c r="X72" s="400"/>
    </row>
    <row r="73" spans="7:24" ht="20.149999999999999" customHeight="1" x14ac:dyDescent="0.35">
      <c r="G73" s="396"/>
      <c r="H73" s="23" t="str">
        <f t="shared" si="2"/>
        <v/>
      </c>
      <c r="I73" s="24" t="str">
        <f t="shared" si="2"/>
        <v/>
      </c>
      <c r="J73" s="24" t="str">
        <f t="shared" si="2"/>
        <v/>
      </c>
      <c r="K73" s="37" t="str">
        <f t="shared" si="2"/>
        <v/>
      </c>
      <c r="L73" s="23" t="str">
        <f>IF(L33="","",((('Data nodweddion ffisegol'!$M34/100)*L33)))</f>
        <v/>
      </c>
      <c r="M73" s="24" t="str">
        <f>IF(M33="","",((('Data nodweddion ffisegol'!$M34/100)*M33)))</f>
        <v/>
      </c>
      <c r="N73" s="24" t="str">
        <f>IF(N33="","",((('Data nodweddion ffisegol'!$M34/100)*N33)))</f>
        <v/>
      </c>
      <c r="O73" s="24" t="str">
        <f>IF(O33="","",((('Data nodweddion ffisegol'!$M34/100)*O33)))</f>
        <v/>
      </c>
      <c r="P73" s="24" t="str">
        <f>IF(P33="","",((('Data nodweddion ffisegol'!$M34/100)*P33)))</f>
        <v/>
      </c>
      <c r="Q73" s="24" t="str">
        <f>IF(Q33="","",((('Data nodweddion ffisegol'!$M34/100)*Q33)))</f>
        <v/>
      </c>
      <c r="R73" s="24" t="str">
        <f>IF(R33="","",((('Data nodweddion ffisegol'!$M34/100)*R33)))</f>
        <v/>
      </c>
      <c r="S73" s="24" t="str">
        <f>IF(S33="","",((('Data nodweddion ffisegol'!$M34/100)*S33)))</f>
        <v/>
      </c>
      <c r="T73" s="37" t="str">
        <f>IF(T33="","",((('Data nodweddion ffisegol'!$M34/100)*T33)))</f>
        <v/>
      </c>
      <c r="U73" s="24" t="str">
        <f>IF(U33="","",((('Data nodweddion ffisegol'!$M34/100)*U33)))</f>
        <v/>
      </c>
      <c r="V73" s="24" t="str">
        <f>IF(V33="","",((('Data nodweddion ffisegol'!$M34/100)*V33)))</f>
        <v/>
      </c>
      <c r="W73" s="24" t="str">
        <f>IF(W33="","",((('Data nodweddion ffisegol'!$M34/100)*W33)))</f>
        <v/>
      </c>
      <c r="X73" s="400"/>
    </row>
    <row r="74" spans="7:24" ht="20.149999999999999" customHeight="1" x14ac:dyDescent="0.35">
      <c r="G74" s="396"/>
      <c r="H74" s="23" t="str">
        <f t="shared" si="2"/>
        <v/>
      </c>
      <c r="I74" s="24" t="str">
        <f t="shared" si="2"/>
        <v/>
      </c>
      <c r="J74" s="24" t="str">
        <f t="shared" si="2"/>
        <v/>
      </c>
      <c r="K74" s="37" t="str">
        <f t="shared" si="2"/>
        <v/>
      </c>
      <c r="L74" s="23" t="str">
        <f>IF(L34="","",((('Data nodweddion ffisegol'!$M35/100)*L34)))</f>
        <v/>
      </c>
      <c r="M74" s="24" t="str">
        <f>IF(M34="","",((('Data nodweddion ffisegol'!$M35/100)*M34)))</f>
        <v/>
      </c>
      <c r="N74" s="24" t="str">
        <f>IF(N34="","",((('Data nodweddion ffisegol'!$M35/100)*N34)))</f>
        <v/>
      </c>
      <c r="O74" s="24" t="str">
        <f>IF(O34="","",((('Data nodweddion ffisegol'!$M35/100)*O34)))</f>
        <v/>
      </c>
      <c r="P74" s="24" t="str">
        <f>IF(P34="","",((('Data nodweddion ffisegol'!$M35/100)*P34)))</f>
        <v/>
      </c>
      <c r="Q74" s="24" t="str">
        <f>IF(Q34="","",((('Data nodweddion ffisegol'!$M35/100)*Q34)))</f>
        <v/>
      </c>
      <c r="R74" s="24" t="str">
        <f>IF(R34="","",((('Data nodweddion ffisegol'!$M35/100)*R34)))</f>
        <v/>
      </c>
      <c r="S74" s="24" t="str">
        <f>IF(S34="","",((('Data nodweddion ffisegol'!$M35/100)*S34)))</f>
        <v/>
      </c>
      <c r="T74" s="37" t="str">
        <f>IF(T34="","",((('Data nodweddion ffisegol'!$M35/100)*T34)))</f>
        <v/>
      </c>
      <c r="U74" s="24" t="str">
        <f>IF(U34="","",((('Data nodweddion ffisegol'!$M35/100)*U34)))</f>
        <v/>
      </c>
      <c r="V74" s="24" t="str">
        <f>IF(V34="","",((('Data nodweddion ffisegol'!$M35/100)*V34)))</f>
        <v/>
      </c>
      <c r="W74" s="24" t="str">
        <f>IF(W34="","",((('Data nodweddion ffisegol'!$M35/100)*W34)))</f>
        <v/>
      </c>
      <c r="X74" s="400"/>
    </row>
    <row r="75" spans="7:24" ht="20.149999999999999" customHeight="1" x14ac:dyDescent="0.35">
      <c r="G75" s="396"/>
      <c r="H75" s="23" t="str">
        <f t="shared" si="2"/>
        <v/>
      </c>
      <c r="I75" s="24" t="str">
        <f t="shared" si="2"/>
        <v/>
      </c>
      <c r="J75" s="24" t="str">
        <f t="shared" si="2"/>
        <v/>
      </c>
      <c r="K75" s="37" t="str">
        <f t="shared" si="2"/>
        <v/>
      </c>
      <c r="L75" s="23" t="str">
        <f>IF(L35="","",((('Data nodweddion ffisegol'!$M36/100)*L35)))</f>
        <v/>
      </c>
      <c r="M75" s="24" t="str">
        <f>IF(M35="","",((('Data nodweddion ffisegol'!$M36/100)*M35)))</f>
        <v/>
      </c>
      <c r="N75" s="24" t="str">
        <f>IF(N35="","",((('Data nodweddion ffisegol'!$M36/100)*N35)))</f>
        <v/>
      </c>
      <c r="O75" s="24" t="str">
        <f>IF(O35="","",((('Data nodweddion ffisegol'!$M36/100)*O35)))</f>
        <v/>
      </c>
      <c r="P75" s="24" t="str">
        <f>IF(P35="","",((('Data nodweddion ffisegol'!$M36/100)*P35)))</f>
        <v/>
      </c>
      <c r="Q75" s="24" t="str">
        <f>IF(Q35="","",((('Data nodweddion ffisegol'!$M36/100)*Q35)))</f>
        <v/>
      </c>
      <c r="R75" s="24" t="str">
        <f>IF(R35="","",((('Data nodweddion ffisegol'!$M36/100)*R35)))</f>
        <v/>
      </c>
      <c r="S75" s="24" t="str">
        <f>IF(S35="","",((('Data nodweddion ffisegol'!$M36/100)*S35)))</f>
        <v/>
      </c>
      <c r="T75" s="37" t="str">
        <f>IF(T35="","",((('Data nodweddion ffisegol'!$M36/100)*T35)))</f>
        <v/>
      </c>
      <c r="U75" s="24" t="str">
        <f>IF(U35="","",((('Data nodweddion ffisegol'!$M36/100)*U35)))</f>
        <v/>
      </c>
      <c r="V75" s="24" t="str">
        <f>IF(V35="","",((('Data nodweddion ffisegol'!$M36/100)*V35)))</f>
        <v/>
      </c>
      <c r="W75" s="24" t="str">
        <f>IF(W35="","",((('Data nodweddion ffisegol'!$M36/100)*W35)))</f>
        <v/>
      </c>
      <c r="X75" s="400"/>
    </row>
    <row r="76" spans="7:24" ht="20.149999999999999" customHeight="1" x14ac:dyDescent="0.35">
      <c r="G76" s="396"/>
      <c r="H76" s="23" t="str">
        <f t="shared" si="2"/>
        <v/>
      </c>
      <c r="I76" s="24" t="str">
        <f t="shared" si="2"/>
        <v/>
      </c>
      <c r="J76" s="24" t="str">
        <f t="shared" si="2"/>
        <v/>
      </c>
      <c r="K76" s="37" t="str">
        <f t="shared" si="2"/>
        <v/>
      </c>
      <c r="L76" s="23" t="str">
        <f>IF(L36="","",((('Data nodweddion ffisegol'!$M37/100)*L36)))</f>
        <v/>
      </c>
      <c r="M76" s="24" t="str">
        <f>IF(M36="","",((('Data nodweddion ffisegol'!$M37/100)*M36)))</f>
        <v/>
      </c>
      <c r="N76" s="24" t="str">
        <f>IF(N36="","",((('Data nodweddion ffisegol'!$M37/100)*N36)))</f>
        <v/>
      </c>
      <c r="O76" s="24" t="str">
        <f>IF(O36="","",((('Data nodweddion ffisegol'!$M37/100)*O36)))</f>
        <v/>
      </c>
      <c r="P76" s="24" t="str">
        <f>IF(P36="","",((('Data nodweddion ffisegol'!$M37/100)*P36)))</f>
        <v/>
      </c>
      <c r="Q76" s="24" t="str">
        <f>IF(Q36="","",((('Data nodweddion ffisegol'!$M37/100)*Q36)))</f>
        <v/>
      </c>
      <c r="R76" s="24" t="str">
        <f>IF(R36="","",((('Data nodweddion ffisegol'!$M37/100)*R36)))</f>
        <v/>
      </c>
      <c r="S76" s="24" t="str">
        <f>IF(S36="","",((('Data nodweddion ffisegol'!$M37/100)*S36)))</f>
        <v/>
      </c>
      <c r="T76" s="37" t="str">
        <f>IF(T36="","",((('Data nodweddion ffisegol'!$M37/100)*T36)))</f>
        <v/>
      </c>
      <c r="U76" s="24" t="str">
        <f>IF(U36="","",((('Data nodweddion ffisegol'!$M37/100)*U36)))</f>
        <v/>
      </c>
      <c r="V76" s="24" t="str">
        <f>IF(V36="","",((('Data nodweddion ffisegol'!$M37/100)*V36)))</f>
        <v/>
      </c>
      <c r="W76" s="24" t="str">
        <f>IF(W36="","",((('Data nodweddion ffisegol'!$M37/100)*W36)))</f>
        <v/>
      </c>
      <c r="X76" s="400"/>
    </row>
    <row r="77" spans="7:24" ht="20.149999999999999" customHeight="1" thickBot="1" x14ac:dyDescent="0.4">
      <c r="G77" s="396"/>
      <c r="H77" s="28" t="str">
        <f t="shared" si="2"/>
        <v/>
      </c>
      <c r="I77" s="29" t="str">
        <f t="shared" si="2"/>
        <v/>
      </c>
      <c r="J77" s="29" t="str">
        <f t="shared" si="2"/>
        <v/>
      </c>
      <c r="K77" s="38" t="str">
        <f t="shared" si="2"/>
        <v/>
      </c>
      <c r="L77" s="28" t="str">
        <f>IF(L37="","",((('Data nodweddion ffisegol'!$M38/100)*L37)))</f>
        <v/>
      </c>
      <c r="M77" s="29" t="str">
        <f>IF(M37="","",((('Data nodweddion ffisegol'!$M38/100)*M37)))</f>
        <v/>
      </c>
      <c r="N77" s="29" t="str">
        <f>IF(N37="","",((('Data nodweddion ffisegol'!$M38/100)*N37)))</f>
        <v/>
      </c>
      <c r="O77" s="29" t="str">
        <f>IF(O37="","",((('Data nodweddion ffisegol'!$M38/100)*O37)))</f>
        <v/>
      </c>
      <c r="P77" s="29" t="str">
        <f>IF(P37="","",((('Data nodweddion ffisegol'!$M38/100)*P37)))</f>
        <v/>
      </c>
      <c r="Q77" s="29" t="str">
        <f>IF(Q37="","",((('Data nodweddion ffisegol'!$M38/100)*Q37)))</f>
        <v/>
      </c>
      <c r="R77" s="29" t="str">
        <f>IF(R37="","",((('Data nodweddion ffisegol'!$M38/100)*R37)))</f>
        <v/>
      </c>
      <c r="S77" s="29" t="str">
        <f>IF(S37="","",((('Data nodweddion ffisegol'!$M38/100)*S37)))</f>
        <v/>
      </c>
      <c r="T77" s="38" t="str">
        <f>IF(T37="","",((('Data nodweddion ffisegol'!$M38/100)*T37)))</f>
        <v/>
      </c>
      <c r="U77" s="29" t="str">
        <f>IF(U37="","",((('Data nodweddion ffisegol'!$M38/100)*U37)))</f>
        <v/>
      </c>
      <c r="V77" s="29" t="str">
        <f>IF(V37="","",((('Data nodweddion ffisegol'!$M38/100)*V37)))</f>
        <v/>
      </c>
      <c r="W77" s="29" t="str">
        <f>IF(W37="","",((('Data nodweddion ffisegol'!$M38/100)*W37)))</f>
        <v/>
      </c>
      <c r="X77" s="400"/>
    </row>
    <row r="78" spans="7:24" ht="20.149999999999999" customHeight="1" thickBot="1" x14ac:dyDescent="0.4">
      <c r="G78" s="396"/>
      <c r="H78" s="13"/>
      <c r="I78" s="14"/>
      <c r="J78" s="12" t="s">
        <v>142</v>
      </c>
      <c r="K78" s="50"/>
      <c r="L78" s="219" t="str">
        <f t="shared" ref="L78:W78" si="3">IF(COUNT(L48:L77)&lt;1,"", AVERAGE(L48:L77))</f>
        <v/>
      </c>
      <c r="M78" s="220" t="str">
        <f t="shared" si="3"/>
        <v/>
      </c>
      <c r="N78" s="220" t="str">
        <f t="shared" si="3"/>
        <v/>
      </c>
      <c r="O78" s="220" t="str">
        <f t="shared" si="3"/>
        <v/>
      </c>
      <c r="P78" s="231" t="str">
        <f t="shared" si="3"/>
        <v/>
      </c>
      <c r="Q78" s="220" t="str">
        <f t="shared" si="3"/>
        <v/>
      </c>
      <c r="R78" s="220" t="str">
        <f t="shared" si="3"/>
        <v/>
      </c>
      <c r="S78" s="220" t="str">
        <f t="shared" si="3"/>
        <v/>
      </c>
      <c r="T78" s="231" t="str">
        <f t="shared" si="3"/>
        <v/>
      </c>
      <c r="U78" s="220" t="str">
        <f t="shared" si="3"/>
        <v/>
      </c>
      <c r="V78" s="243" t="str">
        <f t="shared" si="3"/>
        <v/>
      </c>
      <c r="W78" s="243" t="str">
        <f t="shared" si="3"/>
        <v/>
      </c>
      <c r="X78" s="400"/>
    </row>
    <row r="79" spans="7:24" ht="20.149999999999999" customHeight="1" thickBot="1" x14ac:dyDescent="0.4">
      <c r="G79" s="397"/>
      <c r="H79" s="413"/>
      <c r="I79" s="413"/>
      <c r="J79" s="413"/>
      <c r="K79" s="413"/>
      <c r="L79" s="414"/>
      <c r="M79" s="414"/>
      <c r="N79" s="414"/>
      <c r="O79" s="414"/>
      <c r="P79" s="413"/>
      <c r="Q79" s="413"/>
      <c r="R79" s="413"/>
      <c r="S79" s="413"/>
      <c r="T79" s="413"/>
      <c r="U79" s="413"/>
      <c r="V79" s="413"/>
      <c r="W79" s="413"/>
      <c r="X79" s="426"/>
    </row>
    <row r="80" spans="7:24" ht="20.149999999999999" customHeight="1" x14ac:dyDescent="0.35">
      <c r="K80" s="3"/>
      <c r="X80" s="3"/>
    </row>
    <row r="81" spans="7:24" ht="20.149999999999999" customHeight="1" x14ac:dyDescent="0.35">
      <c r="K81" s="3"/>
      <c r="X81" s="3"/>
    </row>
    <row r="82" spans="7:24" ht="20.149999999999999" customHeight="1" thickBot="1" x14ac:dyDescent="0.4">
      <c r="H82" s="19" t="s">
        <v>91</v>
      </c>
      <c r="K82" s="3"/>
      <c r="X82" s="3"/>
    </row>
    <row r="83" spans="7:24" ht="20.149999999999999" customHeight="1" thickBot="1" x14ac:dyDescent="0.4">
      <c r="G83" s="395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4"/>
    </row>
    <row r="84" spans="7:24" ht="20.149999999999999" customHeight="1" x14ac:dyDescent="0.35">
      <c r="G84" s="396"/>
      <c r="H84" s="467" t="s">
        <v>23</v>
      </c>
      <c r="I84" s="470" t="s">
        <v>9</v>
      </c>
      <c r="J84" s="470" t="s">
        <v>78</v>
      </c>
      <c r="K84" s="527" t="s">
        <v>2</v>
      </c>
      <c r="L84" s="520" t="s">
        <v>263</v>
      </c>
      <c r="M84" s="521"/>
      <c r="N84" s="521"/>
      <c r="O84" s="521"/>
      <c r="P84" s="521"/>
      <c r="Q84" s="521"/>
      <c r="R84" s="521"/>
      <c r="S84" s="521"/>
      <c r="T84" s="521"/>
      <c r="U84" s="521"/>
      <c r="V84" s="521"/>
      <c r="W84" s="522"/>
      <c r="X84" s="400"/>
    </row>
    <row r="85" spans="7:24" ht="47" thickBot="1" x14ac:dyDescent="0.4">
      <c r="G85" s="396"/>
      <c r="H85" s="469"/>
      <c r="I85" s="472"/>
      <c r="J85" s="472"/>
      <c r="K85" s="500"/>
      <c r="L85" s="9" t="s">
        <v>248</v>
      </c>
      <c r="M85" s="10" t="s">
        <v>249</v>
      </c>
      <c r="N85" s="10" t="s">
        <v>250</v>
      </c>
      <c r="O85" s="17" t="s">
        <v>251</v>
      </c>
      <c r="P85" s="17" t="s">
        <v>252</v>
      </c>
      <c r="Q85" s="17" t="s">
        <v>253</v>
      </c>
      <c r="R85" s="138" t="s">
        <v>254</v>
      </c>
      <c r="S85" s="238" t="s">
        <v>255</v>
      </c>
      <c r="T85" s="10" t="s">
        <v>256</v>
      </c>
      <c r="U85" s="238" t="s">
        <v>257</v>
      </c>
      <c r="V85" s="238" t="s">
        <v>258</v>
      </c>
      <c r="W85" s="161" t="s">
        <v>259</v>
      </c>
      <c r="X85" s="400"/>
    </row>
    <row r="86" spans="7:24" ht="20.149999999999999" customHeight="1" x14ac:dyDescent="0.35">
      <c r="G86" s="396"/>
      <c r="H86" s="20" t="str">
        <f t="shared" ref="H86:J101" si="4">IF(H48="","",H48)</f>
        <v/>
      </c>
      <c r="I86" s="21" t="str">
        <f t="shared" ref="I86:I115" si="5">IF($J48="y","",I48)</f>
        <v/>
      </c>
      <c r="J86" s="21" t="str">
        <f t="shared" si="4"/>
        <v/>
      </c>
      <c r="K86" s="36" t="str">
        <f t="shared" ref="K86:K115" si="6">IF($J48="y","",K48)</f>
        <v/>
      </c>
      <c r="L86" s="20" t="str">
        <f>IF($J48="y","",L48)</f>
        <v/>
      </c>
      <c r="M86" s="21" t="str">
        <f t="shared" ref="M86:W86" si="7">IF($J48="y","",M48)</f>
        <v/>
      </c>
      <c r="N86" s="21" t="str">
        <f t="shared" si="7"/>
        <v/>
      </c>
      <c r="O86" s="21" t="str">
        <f t="shared" si="7"/>
        <v/>
      </c>
      <c r="P86" s="21" t="str">
        <f t="shared" si="7"/>
        <v/>
      </c>
      <c r="Q86" s="21" t="str">
        <f t="shared" si="7"/>
        <v/>
      </c>
      <c r="R86" s="21" t="str">
        <f t="shared" si="7"/>
        <v/>
      </c>
      <c r="S86" s="21" t="str">
        <f t="shared" si="7"/>
        <v/>
      </c>
      <c r="T86" s="21" t="str">
        <f t="shared" si="7"/>
        <v/>
      </c>
      <c r="U86" s="21" t="str">
        <f t="shared" si="7"/>
        <v/>
      </c>
      <c r="V86" s="21" t="str">
        <f t="shared" si="7"/>
        <v/>
      </c>
      <c r="W86" s="21" t="str">
        <f t="shared" si="7"/>
        <v/>
      </c>
      <c r="X86" s="400"/>
    </row>
    <row r="87" spans="7:24" ht="54.75" customHeight="1" x14ac:dyDescent="0.35">
      <c r="G87" s="396"/>
      <c r="H87" s="23" t="str">
        <f t="shared" si="4"/>
        <v/>
      </c>
      <c r="I87" s="24" t="str">
        <f t="shared" si="5"/>
        <v/>
      </c>
      <c r="J87" s="24" t="str">
        <f t="shared" si="4"/>
        <v/>
      </c>
      <c r="K87" s="37" t="str">
        <f t="shared" si="6"/>
        <v/>
      </c>
      <c r="L87" s="23" t="str">
        <f t="shared" ref="L87:W87" si="8">IF($J49="y","",L49)</f>
        <v/>
      </c>
      <c r="M87" s="24" t="str">
        <f t="shared" si="8"/>
        <v/>
      </c>
      <c r="N87" s="24" t="str">
        <f t="shared" si="8"/>
        <v/>
      </c>
      <c r="O87" s="24" t="str">
        <f t="shared" si="8"/>
        <v/>
      </c>
      <c r="P87" s="24" t="str">
        <f t="shared" si="8"/>
        <v/>
      </c>
      <c r="Q87" s="24" t="str">
        <f t="shared" si="8"/>
        <v/>
      </c>
      <c r="R87" s="24" t="str">
        <f t="shared" si="8"/>
        <v/>
      </c>
      <c r="S87" s="24" t="str">
        <f t="shared" si="8"/>
        <v/>
      </c>
      <c r="T87" s="24" t="str">
        <f t="shared" si="8"/>
        <v/>
      </c>
      <c r="U87" s="24" t="str">
        <f t="shared" si="8"/>
        <v/>
      </c>
      <c r="V87" s="24" t="str">
        <f t="shared" si="8"/>
        <v/>
      </c>
      <c r="W87" s="24" t="str">
        <f t="shared" si="8"/>
        <v/>
      </c>
      <c r="X87" s="400"/>
    </row>
    <row r="88" spans="7:24" ht="20.149999999999999" customHeight="1" x14ac:dyDescent="0.35">
      <c r="G88" s="396"/>
      <c r="H88" s="23" t="str">
        <f t="shared" si="4"/>
        <v/>
      </c>
      <c r="I88" s="24" t="str">
        <f t="shared" si="5"/>
        <v/>
      </c>
      <c r="J88" s="24" t="str">
        <f t="shared" si="4"/>
        <v/>
      </c>
      <c r="K88" s="37" t="str">
        <f t="shared" si="6"/>
        <v/>
      </c>
      <c r="L88" s="23" t="str">
        <f t="shared" ref="L88:W88" si="9">IF($J50="y","",L50)</f>
        <v/>
      </c>
      <c r="M88" s="24" t="str">
        <f t="shared" si="9"/>
        <v/>
      </c>
      <c r="N88" s="24" t="str">
        <f t="shared" si="9"/>
        <v/>
      </c>
      <c r="O88" s="24" t="str">
        <f t="shared" si="9"/>
        <v/>
      </c>
      <c r="P88" s="24" t="str">
        <f t="shared" si="9"/>
        <v/>
      </c>
      <c r="Q88" s="24" t="str">
        <f t="shared" si="9"/>
        <v/>
      </c>
      <c r="R88" s="24" t="str">
        <f t="shared" si="9"/>
        <v/>
      </c>
      <c r="S88" s="24" t="str">
        <f t="shared" si="9"/>
        <v/>
      </c>
      <c r="T88" s="24" t="str">
        <f t="shared" si="9"/>
        <v/>
      </c>
      <c r="U88" s="24" t="str">
        <f t="shared" si="9"/>
        <v/>
      </c>
      <c r="V88" s="24" t="str">
        <f t="shared" si="9"/>
        <v/>
      </c>
      <c r="W88" s="24" t="str">
        <f t="shared" si="9"/>
        <v/>
      </c>
      <c r="X88" s="400"/>
    </row>
    <row r="89" spans="7:24" ht="20.149999999999999" customHeight="1" x14ac:dyDescent="0.35">
      <c r="G89" s="396"/>
      <c r="H89" s="23" t="str">
        <f t="shared" si="4"/>
        <v/>
      </c>
      <c r="I89" s="24" t="str">
        <f t="shared" si="5"/>
        <v/>
      </c>
      <c r="J89" s="24" t="str">
        <f t="shared" si="4"/>
        <v/>
      </c>
      <c r="K89" s="37" t="str">
        <f t="shared" si="6"/>
        <v/>
      </c>
      <c r="L89" s="23" t="str">
        <f t="shared" ref="L89:W89" si="10">IF($J51="y","",L51)</f>
        <v/>
      </c>
      <c r="M89" s="24" t="str">
        <f t="shared" si="10"/>
        <v/>
      </c>
      <c r="N89" s="24" t="str">
        <f t="shared" si="10"/>
        <v/>
      </c>
      <c r="O89" s="24" t="str">
        <f t="shared" si="10"/>
        <v/>
      </c>
      <c r="P89" s="24" t="str">
        <f t="shared" si="10"/>
        <v/>
      </c>
      <c r="Q89" s="24" t="str">
        <f t="shared" si="10"/>
        <v/>
      </c>
      <c r="R89" s="24" t="str">
        <f t="shared" si="10"/>
        <v/>
      </c>
      <c r="S89" s="24" t="str">
        <f t="shared" si="10"/>
        <v/>
      </c>
      <c r="T89" s="24" t="str">
        <f t="shared" si="10"/>
        <v/>
      </c>
      <c r="U89" s="24" t="str">
        <f t="shared" si="10"/>
        <v/>
      </c>
      <c r="V89" s="24" t="str">
        <f t="shared" si="10"/>
        <v/>
      </c>
      <c r="W89" s="24" t="str">
        <f t="shared" si="10"/>
        <v/>
      </c>
      <c r="X89" s="400"/>
    </row>
    <row r="90" spans="7:24" ht="20.149999999999999" customHeight="1" x14ac:dyDescent="0.35">
      <c r="G90" s="396"/>
      <c r="H90" s="23" t="str">
        <f t="shared" si="4"/>
        <v/>
      </c>
      <c r="I90" s="24" t="str">
        <f t="shared" si="5"/>
        <v/>
      </c>
      <c r="J90" s="24" t="str">
        <f t="shared" si="4"/>
        <v/>
      </c>
      <c r="K90" s="37" t="str">
        <f t="shared" si="6"/>
        <v/>
      </c>
      <c r="L90" s="23" t="str">
        <f t="shared" ref="L90:W90" si="11">IF($J52="y","",L52)</f>
        <v/>
      </c>
      <c r="M90" s="24" t="str">
        <f t="shared" si="11"/>
        <v/>
      </c>
      <c r="N90" s="24" t="str">
        <f t="shared" si="11"/>
        <v/>
      </c>
      <c r="O90" s="24" t="str">
        <f t="shared" si="11"/>
        <v/>
      </c>
      <c r="P90" s="24" t="str">
        <f t="shared" si="11"/>
        <v/>
      </c>
      <c r="Q90" s="24" t="str">
        <f t="shared" si="11"/>
        <v/>
      </c>
      <c r="R90" s="24" t="str">
        <f t="shared" si="11"/>
        <v/>
      </c>
      <c r="S90" s="24" t="str">
        <f t="shared" si="11"/>
        <v/>
      </c>
      <c r="T90" s="24" t="str">
        <f t="shared" si="11"/>
        <v/>
      </c>
      <c r="U90" s="24" t="str">
        <f t="shared" si="11"/>
        <v/>
      </c>
      <c r="V90" s="24" t="str">
        <f t="shared" si="11"/>
        <v/>
      </c>
      <c r="W90" s="24" t="str">
        <f t="shared" si="11"/>
        <v/>
      </c>
      <c r="X90" s="400"/>
    </row>
    <row r="91" spans="7:24" ht="20.149999999999999" customHeight="1" x14ac:dyDescent="0.35">
      <c r="G91" s="396"/>
      <c r="H91" s="23" t="str">
        <f t="shared" si="4"/>
        <v/>
      </c>
      <c r="I91" s="24" t="str">
        <f t="shared" si="5"/>
        <v/>
      </c>
      <c r="J91" s="24" t="str">
        <f t="shared" si="4"/>
        <v/>
      </c>
      <c r="K91" s="37" t="str">
        <f t="shared" si="6"/>
        <v/>
      </c>
      <c r="L91" s="23" t="str">
        <f t="shared" ref="L91:W91" si="12">IF($J53="y","",L53)</f>
        <v/>
      </c>
      <c r="M91" s="24" t="str">
        <f t="shared" si="12"/>
        <v/>
      </c>
      <c r="N91" s="24" t="str">
        <f t="shared" si="12"/>
        <v/>
      </c>
      <c r="O91" s="24" t="str">
        <f t="shared" si="12"/>
        <v/>
      </c>
      <c r="P91" s="24" t="str">
        <f t="shared" si="12"/>
        <v/>
      </c>
      <c r="Q91" s="24" t="str">
        <f t="shared" si="12"/>
        <v/>
      </c>
      <c r="R91" s="24" t="str">
        <f t="shared" si="12"/>
        <v/>
      </c>
      <c r="S91" s="24" t="str">
        <f t="shared" si="12"/>
        <v/>
      </c>
      <c r="T91" s="24" t="str">
        <f t="shared" si="12"/>
        <v/>
      </c>
      <c r="U91" s="24" t="str">
        <f t="shared" si="12"/>
        <v/>
      </c>
      <c r="V91" s="24" t="str">
        <f t="shared" si="12"/>
        <v/>
      </c>
      <c r="W91" s="24" t="str">
        <f t="shared" si="12"/>
        <v/>
      </c>
      <c r="X91" s="400"/>
    </row>
    <row r="92" spans="7:24" ht="20.149999999999999" customHeight="1" x14ac:dyDescent="0.35">
      <c r="G92" s="396"/>
      <c r="H92" s="23" t="str">
        <f t="shared" si="4"/>
        <v/>
      </c>
      <c r="I92" s="24" t="str">
        <f t="shared" si="5"/>
        <v/>
      </c>
      <c r="J92" s="24" t="str">
        <f t="shared" si="4"/>
        <v/>
      </c>
      <c r="K92" s="37" t="str">
        <f t="shared" si="6"/>
        <v/>
      </c>
      <c r="L92" s="23" t="str">
        <f t="shared" ref="L92:W92" si="13">IF($J54="y","",L54)</f>
        <v/>
      </c>
      <c r="M92" s="24" t="str">
        <f t="shared" si="13"/>
        <v/>
      </c>
      <c r="N92" s="24" t="str">
        <f t="shared" si="13"/>
        <v/>
      </c>
      <c r="O92" s="24" t="str">
        <f t="shared" si="13"/>
        <v/>
      </c>
      <c r="P92" s="24" t="str">
        <f t="shared" si="13"/>
        <v/>
      </c>
      <c r="Q92" s="24" t="str">
        <f t="shared" si="13"/>
        <v/>
      </c>
      <c r="R92" s="24" t="str">
        <f t="shared" si="13"/>
        <v/>
      </c>
      <c r="S92" s="24" t="str">
        <f t="shared" si="13"/>
        <v/>
      </c>
      <c r="T92" s="24" t="str">
        <f t="shared" si="13"/>
        <v/>
      </c>
      <c r="U92" s="24" t="str">
        <f t="shared" si="13"/>
        <v/>
      </c>
      <c r="V92" s="24" t="str">
        <f t="shared" si="13"/>
        <v/>
      </c>
      <c r="W92" s="24" t="str">
        <f t="shared" si="13"/>
        <v/>
      </c>
      <c r="X92" s="400"/>
    </row>
    <row r="93" spans="7:24" ht="20.149999999999999" customHeight="1" x14ac:dyDescent="0.35">
      <c r="G93" s="396"/>
      <c r="H93" s="23" t="str">
        <f t="shared" si="4"/>
        <v/>
      </c>
      <c r="I93" s="24" t="str">
        <f t="shared" si="5"/>
        <v/>
      </c>
      <c r="J93" s="24" t="str">
        <f t="shared" si="4"/>
        <v/>
      </c>
      <c r="K93" s="37" t="str">
        <f t="shared" si="6"/>
        <v/>
      </c>
      <c r="L93" s="23" t="str">
        <f t="shared" ref="L93:W93" si="14">IF($J55="y","",L55)</f>
        <v/>
      </c>
      <c r="M93" s="24" t="str">
        <f t="shared" si="14"/>
        <v/>
      </c>
      <c r="N93" s="24" t="str">
        <f t="shared" si="14"/>
        <v/>
      </c>
      <c r="O93" s="24" t="str">
        <f t="shared" si="14"/>
        <v/>
      </c>
      <c r="P93" s="24" t="str">
        <f t="shared" si="14"/>
        <v/>
      </c>
      <c r="Q93" s="24" t="str">
        <f t="shared" si="14"/>
        <v/>
      </c>
      <c r="R93" s="24" t="str">
        <f t="shared" si="14"/>
        <v/>
      </c>
      <c r="S93" s="24" t="str">
        <f t="shared" si="14"/>
        <v/>
      </c>
      <c r="T93" s="24" t="str">
        <f t="shared" si="14"/>
        <v/>
      </c>
      <c r="U93" s="24" t="str">
        <f t="shared" si="14"/>
        <v/>
      </c>
      <c r="V93" s="24" t="str">
        <f t="shared" si="14"/>
        <v/>
      </c>
      <c r="W93" s="24" t="str">
        <f t="shared" si="14"/>
        <v/>
      </c>
      <c r="X93" s="400"/>
    </row>
    <row r="94" spans="7:24" ht="20.149999999999999" customHeight="1" x14ac:dyDescent="0.35">
      <c r="G94" s="396"/>
      <c r="H94" s="23" t="str">
        <f t="shared" si="4"/>
        <v/>
      </c>
      <c r="I94" s="24" t="str">
        <f t="shared" si="5"/>
        <v/>
      </c>
      <c r="J94" s="24" t="str">
        <f t="shared" si="4"/>
        <v/>
      </c>
      <c r="K94" s="37" t="str">
        <f t="shared" si="6"/>
        <v/>
      </c>
      <c r="L94" s="23" t="str">
        <f t="shared" ref="L94:W94" si="15">IF($J56="y","",L56)</f>
        <v/>
      </c>
      <c r="M94" s="24" t="str">
        <f t="shared" si="15"/>
        <v/>
      </c>
      <c r="N94" s="24" t="str">
        <f t="shared" si="15"/>
        <v/>
      </c>
      <c r="O94" s="24" t="str">
        <f t="shared" si="15"/>
        <v/>
      </c>
      <c r="P94" s="24" t="str">
        <f t="shared" si="15"/>
        <v/>
      </c>
      <c r="Q94" s="24" t="str">
        <f t="shared" si="15"/>
        <v/>
      </c>
      <c r="R94" s="24" t="str">
        <f t="shared" si="15"/>
        <v/>
      </c>
      <c r="S94" s="24" t="str">
        <f t="shared" si="15"/>
        <v/>
      </c>
      <c r="T94" s="24" t="str">
        <f t="shared" si="15"/>
        <v/>
      </c>
      <c r="U94" s="24" t="str">
        <f t="shared" si="15"/>
        <v/>
      </c>
      <c r="V94" s="24" t="str">
        <f t="shared" si="15"/>
        <v/>
      </c>
      <c r="W94" s="24" t="str">
        <f t="shared" si="15"/>
        <v/>
      </c>
      <c r="X94" s="400"/>
    </row>
    <row r="95" spans="7:24" ht="20.149999999999999" customHeight="1" x14ac:dyDescent="0.35">
      <c r="G95" s="396"/>
      <c r="H95" s="23" t="str">
        <f t="shared" si="4"/>
        <v/>
      </c>
      <c r="I95" s="24" t="str">
        <f t="shared" si="5"/>
        <v/>
      </c>
      <c r="J95" s="24" t="str">
        <f t="shared" si="4"/>
        <v/>
      </c>
      <c r="K95" s="37" t="str">
        <f t="shared" si="6"/>
        <v/>
      </c>
      <c r="L95" s="23" t="str">
        <f t="shared" ref="L95:W95" si="16">IF($J57="y","",L57)</f>
        <v/>
      </c>
      <c r="M95" s="24" t="str">
        <f t="shared" si="16"/>
        <v/>
      </c>
      <c r="N95" s="24" t="str">
        <f t="shared" si="16"/>
        <v/>
      </c>
      <c r="O95" s="24" t="str">
        <f t="shared" si="16"/>
        <v/>
      </c>
      <c r="P95" s="24" t="str">
        <f t="shared" si="16"/>
        <v/>
      </c>
      <c r="Q95" s="24" t="str">
        <f t="shared" si="16"/>
        <v/>
      </c>
      <c r="R95" s="24" t="str">
        <f t="shared" si="16"/>
        <v/>
      </c>
      <c r="S95" s="24" t="str">
        <f t="shared" si="16"/>
        <v/>
      </c>
      <c r="T95" s="24" t="str">
        <f t="shared" si="16"/>
        <v/>
      </c>
      <c r="U95" s="24" t="str">
        <f t="shared" si="16"/>
        <v/>
      </c>
      <c r="V95" s="24" t="str">
        <f t="shared" si="16"/>
        <v/>
      </c>
      <c r="W95" s="24" t="str">
        <f t="shared" si="16"/>
        <v/>
      </c>
      <c r="X95" s="400"/>
    </row>
    <row r="96" spans="7:24" ht="20.149999999999999" customHeight="1" x14ac:dyDescent="0.35">
      <c r="G96" s="396"/>
      <c r="H96" s="23" t="str">
        <f t="shared" si="4"/>
        <v/>
      </c>
      <c r="I96" s="24" t="str">
        <f t="shared" si="5"/>
        <v/>
      </c>
      <c r="J96" s="24" t="str">
        <f t="shared" si="4"/>
        <v/>
      </c>
      <c r="K96" s="37" t="str">
        <f t="shared" si="6"/>
        <v/>
      </c>
      <c r="L96" s="23" t="str">
        <f t="shared" ref="L96:W96" si="17">IF($J58="y","",L58)</f>
        <v/>
      </c>
      <c r="M96" s="24" t="str">
        <f t="shared" si="17"/>
        <v/>
      </c>
      <c r="N96" s="24" t="str">
        <f t="shared" si="17"/>
        <v/>
      </c>
      <c r="O96" s="24" t="str">
        <f t="shared" si="17"/>
        <v/>
      </c>
      <c r="P96" s="24" t="str">
        <f t="shared" si="17"/>
        <v/>
      </c>
      <c r="Q96" s="24" t="str">
        <f t="shared" si="17"/>
        <v/>
      </c>
      <c r="R96" s="24" t="str">
        <f t="shared" si="17"/>
        <v/>
      </c>
      <c r="S96" s="24" t="str">
        <f t="shared" si="17"/>
        <v/>
      </c>
      <c r="T96" s="24" t="str">
        <f t="shared" si="17"/>
        <v/>
      </c>
      <c r="U96" s="24" t="str">
        <f t="shared" si="17"/>
        <v/>
      </c>
      <c r="V96" s="24" t="str">
        <f t="shared" si="17"/>
        <v/>
      </c>
      <c r="W96" s="24" t="str">
        <f t="shared" si="17"/>
        <v/>
      </c>
      <c r="X96" s="400"/>
    </row>
    <row r="97" spans="7:24" ht="20.149999999999999" customHeight="1" x14ac:dyDescent="0.35">
      <c r="G97" s="396"/>
      <c r="H97" s="23" t="str">
        <f t="shared" si="4"/>
        <v/>
      </c>
      <c r="I97" s="24" t="str">
        <f t="shared" si="5"/>
        <v/>
      </c>
      <c r="J97" s="24" t="str">
        <f t="shared" si="4"/>
        <v/>
      </c>
      <c r="K97" s="37" t="str">
        <f t="shared" si="6"/>
        <v/>
      </c>
      <c r="L97" s="23" t="str">
        <f t="shared" ref="L97:W97" si="18">IF($J59="y","",L59)</f>
        <v/>
      </c>
      <c r="M97" s="24" t="str">
        <f t="shared" si="18"/>
        <v/>
      </c>
      <c r="N97" s="24" t="str">
        <f t="shared" si="18"/>
        <v/>
      </c>
      <c r="O97" s="24" t="str">
        <f t="shared" si="18"/>
        <v/>
      </c>
      <c r="P97" s="24" t="str">
        <f t="shared" si="18"/>
        <v/>
      </c>
      <c r="Q97" s="24" t="str">
        <f t="shared" si="18"/>
        <v/>
      </c>
      <c r="R97" s="24" t="str">
        <f t="shared" si="18"/>
        <v/>
      </c>
      <c r="S97" s="24" t="str">
        <f t="shared" si="18"/>
        <v/>
      </c>
      <c r="T97" s="24" t="str">
        <f t="shared" si="18"/>
        <v/>
      </c>
      <c r="U97" s="24" t="str">
        <f t="shared" si="18"/>
        <v/>
      </c>
      <c r="V97" s="24" t="str">
        <f t="shared" si="18"/>
        <v/>
      </c>
      <c r="W97" s="24" t="str">
        <f t="shared" si="18"/>
        <v/>
      </c>
      <c r="X97" s="400"/>
    </row>
    <row r="98" spans="7:24" ht="20.149999999999999" customHeight="1" x14ac:dyDescent="0.35">
      <c r="G98" s="396"/>
      <c r="H98" s="23" t="str">
        <f t="shared" si="4"/>
        <v/>
      </c>
      <c r="I98" s="24" t="str">
        <f t="shared" si="5"/>
        <v/>
      </c>
      <c r="J98" s="24" t="str">
        <f t="shared" si="4"/>
        <v/>
      </c>
      <c r="K98" s="37" t="str">
        <f t="shared" si="6"/>
        <v/>
      </c>
      <c r="L98" s="23" t="str">
        <f t="shared" ref="L98:W98" si="19">IF($J60="y","",L60)</f>
        <v/>
      </c>
      <c r="M98" s="24" t="str">
        <f t="shared" si="19"/>
        <v/>
      </c>
      <c r="N98" s="24" t="str">
        <f t="shared" si="19"/>
        <v/>
      </c>
      <c r="O98" s="24" t="str">
        <f t="shared" si="19"/>
        <v/>
      </c>
      <c r="P98" s="24" t="str">
        <f t="shared" si="19"/>
        <v/>
      </c>
      <c r="Q98" s="24" t="str">
        <f t="shared" si="19"/>
        <v/>
      </c>
      <c r="R98" s="24" t="str">
        <f t="shared" si="19"/>
        <v/>
      </c>
      <c r="S98" s="24" t="str">
        <f t="shared" si="19"/>
        <v/>
      </c>
      <c r="T98" s="24" t="str">
        <f t="shared" si="19"/>
        <v/>
      </c>
      <c r="U98" s="24" t="str">
        <f t="shared" si="19"/>
        <v/>
      </c>
      <c r="V98" s="24" t="str">
        <f t="shared" si="19"/>
        <v/>
      </c>
      <c r="W98" s="24" t="str">
        <f t="shared" si="19"/>
        <v/>
      </c>
      <c r="X98" s="400"/>
    </row>
    <row r="99" spans="7:24" ht="20.149999999999999" customHeight="1" x14ac:dyDescent="0.35">
      <c r="G99" s="396"/>
      <c r="H99" s="23" t="str">
        <f t="shared" si="4"/>
        <v/>
      </c>
      <c r="I99" s="24" t="str">
        <f t="shared" si="5"/>
        <v/>
      </c>
      <c r="J99" s="24" t="str">
        <f t="shared" si="4"/>
        <v/>
      </c>
      <c r="K99" s="37" t="str">
        <f t="shared" si="6"/>
        <v/>
      </c>
      <c r="L99" s="23" t="str">
        <f t="shared" ref="L99:W99" si="20">IF($J61="y","",L61)</f>
        <v/>
      </c>
      <c r="M99" s="24" t="str">
        <f t="shared" si="20"/>
        <v/>
      </c>
      <c r="N99" s="24" t="str">
        <f t="shared" si="20"/>
        <v/>
      </c>
      <c r="O99" s="24" t="str">
        <f t="shared" si="20"/>
        <v/>
      </c>
      <c r="P99" s="24" t="str">
        <f t="shared" si="20"/>
        <v/>
      </c>
      <c r="Q99" s="24" t="str">
        <f t="shared" si="20"/>
        <v/>
      </c>
      <c r="R99" s="24" t="str">
        <f t="shared" si="20"/>
        <v/>
      </c>
      <c r="S99" s="24" t="str">
        <f t="shared" si="20"/>
        <v/>
      </c>
      <c r="T99" s="24" t="str">
        <f t="shared" si="20"/>
        <v/>
      </c>
      <c r="U99" s="24" t="str">
        <f t="shared" si="20"/>
        <v/>
      </c>
      <c r="V99" s="24" t="str">
        <f t="shared" si="20"/>
        <v/>
      </c>
      <c r="W99" s="24" t="str">
        <f t="shared" si="20"/>
        <v/>
      </c>
      <c r="X99" s="400"/>
    </row>
    <row r="100" spans="7:24" ht="20.149999999999999" customHeight="1" x14ac:dyDescent="0.35">
      <c r="G100" s="396"/>
      <c r="H100" s="23" t="str">
        <f t="shared" si="4"/>
        <v/>
      </c>
      <c r="I100" s="24" t="str">
        <f t="shared" si="5"/>
        <v/>
      </c>
      <c r="J100" s="24" t="str">
        <f t="shared" si="4"/>
        <v/>
      </c>
      <c r="K100" s="37" t="str">
        <f t="shared" si="6"/>
        <v/>
      </c>
      <c r="L100" s="23" t="str">
        <f t="shared" ref="L100:W100" si="21">IF($J62="y","",L62)</f>
        <v/>
      </c>
      <c r="M100" s="24" t="str">
        <f t="shared" si="21"/>
        <v/>
      </c>
      <c r="N100" s="24" t="str">
        <f t="shared" si="21"/>
        <v/>
      </c>
      <c r="O100" s="24" t="str">
        <f t="shared" si="21"/>
        <v/>
      </c>
      <c r="P100" s="24" t="str">
        <f t="shared" si="21"/>
        <v/>
      </c>
      <c r="Q100" s="24" t="str">
        <f t="shared" si="21"/>
        <v/>
      </c>
      <c r="R100" s="24" t="str">
        <f t="shared" si="21"/>
        <v/>
      </c>
      <c r="S100" s="24" t="str">
        <f t="shared" si="21"/>
        <v/>
      </c>
      <c r="T100" s="24" t="str">
        <f t="shared" si="21"/>
        <v/>
      </c>
      <c r="U100" s="24" t="str">
        <f t="shared" si="21"/>
        <v/>
      </c>
      <c r="V100" s="24" t="str">
        <f t="shared" si="21"/>
        <v/>
      </c>
      <c r="W100" s="24" t="str">
        <f t="shared" si="21"/>
        <v/>
      </c>
      <c r="X100" s="400"/>
    </row>
    <row r="101" spans="7:24" ht="20.149999999999999" customHeight="1" x14ac:dyDescent="0.35">
      <c r="G101" s="396"/>
      <c r="H101" s="23" t="str">
        <f t="shared" si="4"/>
        <v/>
      </c>
      <c r="I101" s="24" t="str">
        <f t="shared" si="5"/>
        <v/>
      </c>
      <c r="J101" s="24" t="str">
        <f t="shared" si="4"/>
        <v/>
      </c>
      <c r="K101" s="37" t="str">
        <f t="shared" si="6"/>
        <v/>
      </c>
      <c r="L101" s="23" t="str">
        <f t="shared" ref="L101:W101" si="22">IF($J63="y","",L63)</f>
        <v/>
      </c>
      <c r="M101" s="24" t="str">
        <f t="shared" si="22"/>
        <v/>
      </c>
      <c r="N101" s="24" t="str">
        <f t="shared" si="22"/>
        <v/>
      </c>
      <c r="O101" s="24" t="str">
        <f t="shared" si="22"/>
        <v/>
      </c>
      <c r="P101" s="24" t="str">
        <f t="shared" si="22"/>
        <v/>
      </c>
      <c r="Q101" s="24" t="str">
        <f t="shared" si="22"/>
        <v/>
      </c>
      <c r="R101" s="24" t="str">
        <f t="shared" si="22"/>
        <v/>
      </c>
      <c r="S101" s="24" t="str">
        <f t="shared" si="22"/>
        <v/>
      </c>
      <c r="T101" s="24" t="str">
        <f t="shared" si="22"/>
        <v/>
      </c>
      <c r="U101" s="24" t="str">
        <f t="shared" si="22"/>
        <v/>
      </c>
      <c r="V101" s="24" t="str">
        <f t="shared" si="22"/>
        <v/>
      </c>
      <c r="W101" s="24" t="str">
        <f t="shared" si="22"/>
        <v/>
      </c>
      <c r="X101" s="400"/>
    </row>
    <row r="102" spans="7:24" ht="20.149999999999999" customHeight="1" x14ac:dyDescent="0.35">
      <c r="G102" s="396"/>
      <c r="H102" s="23" t="str">
        <f t="shared" ref="H102:J115" si="23">IF(H64="","",H64)</f>
        <v/>
      </c>
      <c r="I102" s="24" t="str">
        <f t="shared" si="5"/>
        <v/>
      </c>
      <c r="J102" s="24" t="str">
        <f t="shared" si="23"/>
        <v/>
      </c>
      <c r="K102" s="37" t="str">
        <f t="shared" si="6"/>
        <v/>
      </c>
      <c r="L102" s="23" t="str">
        <f t="shared" ref="L102:W102" si="24">IF($J64="y","",L64)</f>
        <v/>
      </c>
      <c r="M102" s="24" t="str">
        <f t="shared" si="24"/>
        <v/>
      </c>
      <c r="N102" s="24" t="str">
        <f t="shared" si="24"/>
        <v/>
      </c>
      <c r="O102" s="24" t="str">
        <f t="shared" si="24"/>
        <v/>
      </c>
      <c r="P102" s="24" t="str">
        <f t="shared" si="24"/>
        <v/>
      </c>
      <c r="Q102" s="24" t="str">
        <f t="shared" si="24"/>
        <v/>
      </c>
      <c r="R102" s="24" t="str">
        <f t="shared" si="24"/>
        <v/>
      </c>
      <c r="S102" s="24" t="str">
        <f t="shared" si="24"/>
        <v/>
      </c>
      <c r="T102" s="24" t="str">
        <f t="shared" si="24"/>
        <v/>
      </c>
      <c r="U102" s="24" t="str">
        <f t="shared" si="24"/>
        <v/>
      </c>
      <c r="V102" s="24" t="str">
        <f t="shared" si="24"/>
        <v/>
      </c>
      <c r="W102" s="24" t="str">
        <f t="shared" si="24"/>
        <v/>
      </c>
      <c r="X102" s="400"/>
    </row>
    <row r="103" spans="7:24" ht="20.149999999999999" customHeight="1" x14ac:dyDescent="0.35">
      <c r="G103" s="396"/>
      <c r="H103" s="23" t="str">
        <f t="shared" si="23"/>
        <v/>
      </c>
      <c r="I103" s="24" t="str">
        <f t="shared" si="5"/>
        <v/>
      </c>
      <c r="J103" s="24" t="str">
        <f t="shared" si="23"/>
        <v/>
      </c>
      <c r="K103" s="37" t="str">
        <f t="shared" si="6"/>
        <v/>
      </c>
      <c r="L103" s="23" t="str">
        <f t="shared" ref="L103:W103" si="25">IF($J65="y","",L65)</f>
        <v/>
      </c>
      <c r="M103" s="24" t="str">
        <f t="shared" si="25"/>
        <v/>
      </c>
      <c r="N103" s="24" t="str">
        <f t="shared" si="25"/>
        <v/>
      </c>
      <c r="O103" s="24" t="str">
        <f t="shared" si="25"/>
        <v/>
      </c>
      <c r="P103" s="24" t="str">
        <f t="shared" si="25"/>
        <v/>
      </c>
      <c r="Q103" s="24" t="str">
        <f t="shared" si="25"/>
        <v/>
      </c>
      <c r="R103" s="24" t="str">
        <f t="shared" si="25"/>
        <v/>
      </c>
      <c r="S103" s="24" t="str">
        <f t="shared" si="25"/>
        <v/>
      </c>
      <c r="T103" s="24" t="str">
        <f t="shared" si="25"/>
        <v/>
      </c>
      <c r="U103" s="24" t="str">
        <f t="shared" si="25"/>
        <v/>
      </c>
      <c r="V103" s="24" t="str">
        <f t="shared" si="25"/>
        <v/>
      </c>
      <c r="W103" s="24" t="str">
        <f t="shared" si="25"/>
        <v/>
      </c>
      <c r="X103" s="400"/>
    </row>
    <row r="104" spans="7:24" ht="20.149999999999999" customHeight="1" x14ac:dyDescent="0.35">
      <c r="G104" s="396"/>
      <c r="H104" s="23" t="str">
        <f t="shared" si="23"/>
        <v/>
      </c>
      <c r="I104" s="24" t="str">
        <f t="shared" si="5"/>
        <v/>
      </c>
      <c r="J104" s="24" t="str">
        <f t="shared" si="23"/>
        <v/>
      </c>
      <c r="K104" s="37" t="str">
        <f t="shared" si="6"/>
        <v/>
      </c>
      <c r="L104" s="23" t="str">
        <f t="shared" ref="L104:W104" si="26">IF($J66="y","",L66)</f>
        <v/>
      </c>
      <c r="M104" s="24" t="str">
        <f t="shared" si="26"/>
        <v/>
      </c>
      <c r="N104" s="24" t="str">
        <f t="shared" si="26"/>
        <v/>
      </c>
      <c r="O104" s="24" t="str">
        <f t="shared" si="26"/>
        <v/>
      </c>
      <c r="P104" s="24" t="str">
        <f t="shared" si="26"/>
        <v/>
      </c>
      <c r="Q104" s="24" t="str">
        <f t="shared" si="26"/>
        <v/>
      </c>
      <c r="R104" s="24" t="str">
        <f t="shared" si="26"/>
        <v/>
      </c>
      <c r="S104" s="24" t="str">
        <f t="shared" si="26"/>
        <v/>
      </c>
      <c r="T104" s="24" t="str">
        <f t="shared" si="26"/>
        <v/>
      </c>
      <c r="U104" s="24" t="str">
        <f t="shared" si="26"/>
        <v/>
      </c>
      <c r="V104" s="24" t="str">
        <f t="shared" si="26"/>
        <v/>
      </c>
      <c r="W104" s="24" t="str">
        <f t="shared" si="26"/>
        <v/>
      </c>
      <c r="X104" s="400"/>
    </row>
    <row r="105" spans="7:24" ht="20.149999999999999" customHeight="1" x14ac:dyDescent="0.35">
      <c r="G105" s="396"/>
      <c r="H105" s="23" t="str">
        <f t="shared" si="23"/>
        <v/>
      </c>
      <c r="I105" s="24" t="str">
        <f t="shared" si="5"/>
        <v/>
      </c>
      <c r="J105" s="24" t="str">
        <f t="shared" si="23"/>
        <v/>
      </c>
      <c r="K105" s="37" t="str">
        <f t="shared" si="6"/>
        <v/>
      </c>
      <c r="L105" s="23" t="str">
        <f t="shared" ref="L105:W105" si="27">IF($J67="y","",L67)</f>
        <v/>
      </c>
      <c r="M105" s="24" t="str">
        <f t="shared" si="27"/>
        <v/>
      </c>
      <c r="N105" s="24" t="str">
        <f t="shared" si="27"/>
        <v/>
      </c>
      <c r="O105" s="24" t="str">
        <f t="shared" si="27"/>
        <v/>
      </c>
      <c r="P105" s="24" t="str">
        <f t="shared" si="27"/>
        <v/>
      </c>
      <c r="Q105" s="24" t="str">
        <f t="shared" si="27"/>
        <v/>
      </c>
      <c r="R105" s="24" t="str">
        <f t="shared" si="27"/>
        <v/>
      </c>
      <c r="S105" s="24" t="str">
        <f t="shared" si="27"/>
        <v/>
      </c>
      <c r="T105" s="24" t="str">
        <f t="shared" si="27"/>
        <v/>
      </c>
      <c r="U105" s="24" t="str">
        <f t="shared" si="27"/>
        <v/>
      </c>
      <c r="V105" s="24" t="str">
        <f t="shared" si="27"/>
        <v/>
      </c>
      <c r="W105" s="24" t="str">
        <f t="shared" si="27"/>
        <v/>
      </c>
      <c r="X105" s="400"/>
    </row>
    <row r="106" spans="7:24" ht="20.149999999999999" customHeight="1" x14ac:dyDescent="0.35">
      <c r="G106" s="396"/>
      <c r="H106" s="23" t="str">
        <f t="shared" si="23"/>
        <v/>
      </c>
      <c r="I106" s="24" t="str">
        <f t="shared" si="5"/>
        <v/>
      </c>
      <c r="J106" s="24" t="str">
        <f t="shared" si="23"/>
        <v/>
      </c>
      <c r="K106" s="37" t="str">
        <f t="shared" si="6"/>
        <v/>
      </c>
      <c r="L106" s="23" t="str">
        <f t="shared" ref="L106:W106" si="28">IF($J68="y","",L68)</f>
        <v/>
      </c>
      <c r="M106" s="24" t="str">
        <f t="shared" si="28"/>
        <v/>
      </c>
      <c r="N106" s="24" t="str">
        <f t="shared" si="28"/>
        <v/>
      </c>
      <c r="O106" s="24" t="str">
        <f t="shared" si="28"/>
        <v/>
      </c>
      <c r="P106" s="24" t="str">
        <f t="shared" si="28"/>
        <v/>
      </c>
      <c r="Q106" s="24" t="str">
        <f t="shared" si="28"/>
        <v/>
      </c>
      <c r="R106" s="24" t="str">
        <f t="shared" si="28"/>
        <v/>
      </c>
      <c r="S106" s="24" t="str">
        <f t="shared" si="28"/>
        <v/>
      </c>
      <c r="T106" s="24" t="str">
        <f t="shared" si="28"/>
        <v/>
      </c>
      <c r="U106" s="24" t="str">
        <f t="shared" si="28"/>
        <v/>
      </c>
      <c r="V106" s="24" t="str">
        <f t="shared" si="28"/>
        <v/>
      </c>
      <c r="W106" s="24" t="str">
        <f t="shared" si="28"/>
        <v/>
      </c>
      <c r="X106" s="400"/>
    </row>
    <row r="107" spans="7:24" ht="20.149999999999999" customHeight="1" x14ac:dyDescent="0.35">
      <c r="G107" s="396"/>
      <c r="H107" s="23" t="str">
        <f t="shared" si="23"/>
        <v/>
      </c>
      <c r="I107" s="24" t="str">
        <f t="shared" si="5"/>
        <v/>
      </c>
      <c r="J107" s="24" t="str">
        <f t="shared" si="23"/>
        <v/>
      </c>
      <c r="K107" s="37" t="str">
        <f t="shared" si="6"/>
        <v/>
      </c>
      <c r="L107" s="23" t="str">
        <f t="shared" ref="L107:W107" si="29">IF($J69="y","",L69)</f>
        <v/>
      </c>
      <c r="M107" s="24" t="str">
        <f t="shared" si="29"/>
        <v/>
      </c>
      <c r="N107" s="24" t="str">
        <f t="shared" si="29"/>
        <v/>
      </c>
      <c r="O107" s="24" t="str">
        <f t="shared" si="29"/>
        <v/>
      </c>
      <c r="P107" s="24" t="str">
        <f t="shared" si="29"/>
        <v/>
      </c>
      <c r="Q107" s="24" t="str">
        <f t="shared" si="29"/>
        <v/>
      </c>
      <c r="R107" s="24" t="str">
        <f t="shared" si="29"/>
        <v/>
      </c>
      <c r="S107" s="24" t="str">
        <f t="shared" si="29"/>
        <v/>
      </c>
      <c r="T107" s="24" t="str">
        <f t="shared" si="29"/>
        <v/>
      </c>
      <c r="U107" s="24" t="str">
        <f t="shared" si="29"/>
        <v/>
      </c>
      <c r="V107" s="24" t="str">
        <f t="shared" si="29"/>
        <v/>
      </c>
      <c r="W107" s="24" t="str">
        <f t="shared" si="29"/>
        <v/>
      </c>
      <c r="X107" s="400"/>
    </row>
    <row r="108" spans="7:24" ht="20.149999999999999" customHeight="1" x14ac:dyDescent="0.35">
      <c r="G108" s="396"/>
      <c r="H108" s="23" t="str">
        <f t="shared" si="23"/>
        <v/>
      </c>
      <c r="I108" s="24" t="str">
        <f t="shared" si="5"/>
        <v/>
      </c>
      <c r="J108" s="24" t="str">
        <f t="shared" si="23"/>
        <v/>
      </c>
      <c r="K108" s="37" t="str">
        <f t="shared" si="6"/>
        <v/>
      </c>
      <c r="L108" s="23" t="str">
        <f t="shared" ref="L108:W108" si="30">IF($J70="y","",L70)</f>
        <v/>
      </c>
      <c r="M108" s="24" t="str">
        <f t="shared" si="30"/>
        <v/>
      </c>
      <c r="N108" s="24" t="str">
        <f t="shared" si="30"/>
        <v/>
      </c>
      <c r="O108" s="24" t="str">
        <f t="shared" si="30"/>
        <v/>
      </c>
      <c r="P108" s="24" t="str">
        <f t="shared" si="30"/>
        <v/>
      </c>
      <c r="Q108" s="24" t="str">
        <f t="shared" si="30"/>
        <v/>
      </c>
      <c r="R108" s="24" t="str">
        <f t="shared" si="30"/>
        <v/>
      </c>
      <c r="S108" s="24" t="str">
        <f t="shared" si="30"/>
        <v/>
      </c>
      <c r="T108" s="24" t="str">
        <f t="shared" si="30"/>
        <v/>
      </c>
      <c r="U108" s="24" t="str">
        <f t="shared" si="30"/>
        <v/>
      </c>
      <c r="V108" s="24" t="str">
        <f t="shared" si="30"/>
        <v/>
      </c>
      <c r="W108" s="24" t="str">
        <f t="shared" si="30"/>
        <v/>
      </c>
      <c r="X108" s="400"/>
    </row>
    <row r="109" spans="7:24" ht="20.149999999999999" customHeight="1" x14ac:dyDescent="0.35">
      <c r="G109" s="396"/>
      <c r="H109" s="23" t="str">
        <f t="shared" si="23"/>
        <v/>
      </c>
      <c r="I109" s="24" t="str">
        <f t="shared" si="5"/>
        <v/>
      </c>
      <c r="J109" s="24" t="str">
        <f t="shared" si="23"/>
        <v/>
      </c>
      <c r="K109" s="37" t="str">
        <f t="shared" si="6"/>
        <v/>
      </c>
      <c r="L109" s="23" t="str">
        <f t="shared" ref="L109:W109" si="31">IF($J71="y","",L71)</f>
        <v/>
      </c>
      <c r="M109" s="24" t="str">
        <f t="shared" si="31"/>
        <v/>
      </c>
      <c r="N109" s="24" t="str">
        <f t="shared" si="31"/>
        <v/>
      </c>
      <c r="O109" s="24" t="str">
        <f t="shared" si="31"/>
        <v/>
      </c>
      <c r="P109" s="24" t="str">
        <f t="shared" si="31"/>
        <v/>
      </c>
      <c r="Q109" s="24" t="str">
        <f t="shared" si="31"/>
        <v/>
      </c>
      <c r="R109" s="24" t="str">
        <f t="shared" si="31"/>
        <v/>
      </c>
      <c r="S109" s="24" t="str">
        <f t="shared" si="31"/>
        <v/>
      </c>
      <c r="T109" s="24" t="str">
        <f t="shared" si="31"/>
        <v/>
      </c>
      <c r="U109" s="24" t="str">
        <f t="shared" si="31"/>
        <v/>
      </c>
      <c r="V109" s="24" t="str">
        <f t="shared" si="31"/>
        <v/>
      </c>
      <c r="W109" s="24" t="str">
        <f t="shared" si="31"/>
        <v/>
      </c>
      <c r="X109" s="400"/>
    </row>
    <row r="110" spans="7:24" ht="20.149999999999999" customHeight="1" x14ac:dyDescent="0.35">
      <c r="G110" s="396"/>
      <c r="H110" s="23" t="str">
        <f t="shared" si="23"/>
        <v/>
      </c>
      <c r="I110" s="24" t="str">
        <f t="shared" si="5"/>
        <v/>
      </c>
      <c r="J110" s="24" t="str">
        <f t="shared" si="23"/>
        <v/>
      </c>
      <c r="K110" s="37" t="str">
        <f t="shared" si="6"/>
        <v/>
      </c>
      <c r="L110" s="23" t="str">
        <f t="shared" ref="L110:W110" si="32">IF($J72="y","",L72)</f>
        <v/>
      </c>
      <c r="M110" s="24" t="str">
        <f t="shared" si="32"/>
        <v/>
      </c>
      <c r="N110" s="24" t="str">
        <f t="shared" si="32"/>
        <v/>
      </c>
      <c r="O110" s="24" t="str">
        <f t="shared" si="32"/>
        <v/>
      </c>
      <c r="P110" s="24" t="str">
        <f t="shared" si="32"/>
        <v/>
      </c>
      <c r="Q110" s="24" t="str">
        <f t="shared" si="32"/>
        <v/>
      </c>
      <c r="R110" s="24" t="str">
        <f t="shared" si="32"/>
        <v/>
      </c>
      <c r="S110" s="24" t="str">
        <f t="shared" si="32"/>
        <v/>
      </c>
      <c r="T110" s="24" t="str">
        <f t="shared" si="32"/>
        <v/>
      </c>
      <c r="U110" s="24" t="str">
        <f t="shared" si="32"/>
        <v/>
      </c>
      <c r="V110" s="24" t="str">
        <f t="shared" si="32"/>
        <v/>
      </c>
      <c r="W110" s="24" t="str">
        <f t="shared" si="32"/>
        <v/>
      </c>
      <c r="X110" s="400"/>
    </row>
    <row r="111" spans="7:24" ht="20.149999999999999" customHeight="1" x14ac:dyDescent="0.35">
      <c r="G111" s="396"/>
      <c r="H111" s="23" t="str">
        <f t="shared" si="23"/>
        <v/>
      </c>
      <c r="I111" s="24" t="str">
        <f t="shared" si="5"/>
        <v/>
      </c>
      <c r="J111" s="24" t="str">
        <f t="shared" si="23"/>
        <v/>
      </c>
      <c r="K111" s="37" t="str">
        <f t="shared" si="6"/>
        <v/>
      </c>
      <c r="L111" s="23" t="str">
        <f t="shared" ref="L111:W111" si="33">IF($J73="y","",L73)</f>
        <v/>
      </c>
      <c r="M111" s="24" t="str">
        <f t="shared" si="33"/>
        <v/>
      </c>
      <c r="N111" s="24" t="str">
        <f t="shared" si="33"/>
        <v/>
      </c>
      <c r="O111" s="24" t="str">
        <f t="shared" si="33"/>
        <v/>
      </c>
      <c r="P111" s="24" t="str">
        <f t="shared" si="33"/>
        <v/>
      </c>
      <c r="Q111" s="24" t="str">
        <f t="shared" si="33"/>
        <v/>
      </c>
      <c r="R111" s="24" t="str">
        <f t="shared" si="33"/>
        <v/>
      </c>
      <c r="S111" s="24" t="str">
        <f t="shared" si="33"/>
        <v/>
      </c>
      <c r="T111" s="24" t="str">
        <f t="shared" si="33"/>
        <v/>
      </c>
      <c r="U111" s="24" t="str">
        <f t="shared" si="33"/>
        <v/>
      </c>
      <c r="V111" s="24" t="str">
        <f t="shared" si="33"/>
        <v/>
      </c>
      <c r="W111" s="24" t="str">
        <f t="shared" si="33"/>
        <v/>
      </c>
      <c r="X111" s="400"/>
    </row>
    <row r="112" spans="7:24" ht="20.149999999999999" customHeight="1" x14ac:dyDescent="0.35">
      <c r="G112" s="396"/>
      <c r="H112" s="23" t="str">
        <f t="shared" si="23"/>
        <v/>
      </c>
      <c r="I112" s="24" t="str">
        <f t="shared" si="5"/>
        <v/>
      </c>
      <c r="J112" s="24" t="str">
        <f t="shared" si="23"/>
        <v/>
      </c>
      <c r="K112" s="37" t="str">
        <f t="shared" si="6"/>
        <v/>
      </c>
      <c r="L112" s="23" t="str">
        <f t="shared" ref="L112:W112" si="34">IF($J74="y","",L74)</f>
        <v/>
      </c>
      <c r="M112" s="24" t="str">
        <f t="shared" si="34"/>
        <v/>
      </c>
      <c r="N112" s="24" t="str">
        <f t="shared" si="34"/>
        <v/>
      </c>
      <c r="O112" s="24" t="str">
        <f t="shared" si="34"/>
        <v/>
      </c>
      <c r="P112" s="24" t="str">
        <f t="shared" si="34"/>
        <v/>
      </c>
      <c r="Q112" s="24" t="str">
        <f t="shared" si="34"/>
        <v/>
      </c>
      <c r="R112" s="24" t="str">
        <f t="shared" si="34"/>
        <v/>
      </c>
      <c r="S112" s="24" t="str">
        <f t="shared" si="34"/>
        <v/>
      </c>
      <c r="T112" s="24" t="str">
        <f t="shared" si="34"/>
        <v/>
      </c>
      <c r="U112" s="24" t="str">
        <f t="shared" si="34"/>
        <v/>
      </c>
      <c r="V112" s="24" t="str">
        <f t="shared" si="34"/>
        <v/>
      </c>
      <c r="W112" s="24" t="str">
        <f t="shared" si="34"/>
        <v/>
      </c>
      <c r="X112" s="400"/>
    </row>
    <row r="113" spans="7:24" ht="20.149999999999999" customHeight="1" x14ac:dyDescent="0.35">
      <c r="G113" s="396"/>
      <c r="H113" s="23" t="str">
        <f t="shared" si="23"/>
        <v/>
      </c>
      <c r="I113" s="24" t="str">
        <f t="shared" si="5"/>
        <v/>
      </c>
      <c r="J113" s="24" t="str">
        <f t="shared" si="23"/>
        <v/>
      </c>
      <c r="K113" s="37" t="str">
        <f t="shared" si="6"/>
        <v/>
      </c>
      <c r="L113" s="23" t="str">
        <f t="shared" ref="L113:W113" si="35">IF($J75="y","",L75)</f>
        <v/>
      </c>
      <c r="M113" s="24" t="str">
        <f t="shared" si="35"/>
        <v/>
      </c>
      <c r="N113" s="24" t="str">
        <f t="shared" si="35"/>
        <v/>
      </c>
      <c r="O113" s="24" t="str">
        <f t="shared" si="35"/>
        <v/>
      </c>
      <c r="P113" s="24" t="str">
        <f t="shared" si="35"/>
        <v/>
      </c>
      <c r="Q113" s="24" t="str">
        <f t="shared" si="35"/>
        <v/>
      </c>
      <c r="R113" s="24" t="str">
        <f t="shared" si="35"/>
        <v/>
      </c>
      <c r="S113" s="24" t="str">
        <f t="shared" si="35"/>
        <v/>
      </c>
      <c r="T113" s="24" t="str">
        <f t="shared" si="35"/>
        <v/>
      </c>
      <c r="U113" s="24" t="str">
        <f t="shared" si="35"/>
        <v/>
      </c>
      <c r="V113" s="24" t="str">
        <f t="shared" si="35"/>
        <v/>
      </c>
      <c r="W113" s="24" t="str">
        <f t="shared" si="35"/>
        <v/>
      </c>
      <c r="X113" s="400"/>
    </row>
    <row r="114" spans="7:24" ht="20.149999999999999" customHeight="1" x14ac:dyDescent="0.35">
      <c r="G114" s="396"/>
      <c r="H114" s="23" t="str">
        <f t="shared" si="23"/>
        <v/>
      </c>
      <c r="I114" s="24" t="str">
        <f t="shared" si="5"/>
        <v/>
      </c>
      <c r="J114" s="24" t="str">
        <f t="shared" si="23"/>
        <v/>
      </c>
      <c r="K114" s="37" t="str">
        <f t="shared" si="6"/>
        <v/>
      </c>
      <c r="L114" s="23" t="str">
        <f t="shared" ref="L114:W114" si="36">IF($J76="y","",L76)</f>
        <v/>
      </c>
      <c r="M114" s="24" t="str">
        <f t="shared" si="36"/>
        <v/>
      </c>
      <c r="N114" s="24" t="str">
        <f t="shared" si="36"/>
        <v/>
      </c>
      <c r="O114" s="24" t="str">
        <f t="shared" si="36"/>
        <v/>
      </c>
      <c r="P114" s="24" t="str">
        <f t="shared" si="36"/>
        <v/>
      </c>
      <c r="Q114" s="24" t="str">
        <f t="shared" si="36"/>
        <v/>
      </c>
      <c r="R114" s="24" t="str">
        <f t="shared" si="36"/>
        <v/>
      </c>
      <c r="S114" s="24" t="str">
        <f t="shared" si="36"/>
        <v/>
      </c>
      <c r="T114" s="24" t="str">
        <f t="shared" si="36"/>
        <v/>
      </c>
      <c r="U114" s="24" t="str">
        <f t="shared" si="36"/>
        <v/>
      </c>
      <c r="V114" s="24" t="str">
        <f t="shared" si="36"/>
        <v/>
      </c>
      <c r="W114" s="24" t="str">
        <f t="shared" si="36"/>
        <v/>
      </c>
      <c r="X114" s="400"/>
    </row>
    <row r="115" spans="7:24" ht="20.149999999999999" customHeight="1" thickBot="1" x14ac:dyDescent="0.4">
      <c r="G115" s="396"/>
      <c r="H115" s="28" t="str">
        <f t="shared" si="23"/>
        <v/>
      </c>
      <c r="I115" s="29" t="str">
        <f t="shared" si="5"/>
        <v/>
      </c>
      <c r="J115" s="29" t="str">
        <f t="shared" si="23"/>
        <v/>
      </c>
      <c r="K115" s="38" t="str">
        <f t="shared" si="6"/>
        <v/>
      </c>
      <c r="L115" s="28" t="str">
        <f t="shared" ref="L115:W115" si="37">IF($J77="y","",L77)</f>
        <v/>
      </c>
      <c r="M115" s="29" t="str">
        <f t="shared" si="37"/>
        <v/>
      </c>
      <c r="N115" s="29" t="str">
        <f t="shared" si="37"/>
        <v/>
      </c>
      <c r="O115" s="29" t="str">
        <f t="shared" si="37"/>
        <v/>
      </c>
      <c r="P115" s="29" t="str">
        <f t="shared" si="37"/>
        <v/>
      </c>
      <c r="Q115" s="29" t="str">
        <f t="shared" si="37"/>
        <v/>
      </c>
      <c r="R115" s="29" t="str">
        <f t="shared" si="37"/>
        <v/>
      </c>
      <c r="S115" s="29" t="str">
        <f t="shared" si="37"/>
        <v/>
      </c>
      <c r="T115" s="29" t="str">
        <f t="shared" si="37"/>
        <v/>
      </c>
      <c r="U115" s="29" t="str">
        <f t="shared" si="37"/>
        <v/>
      </c>
      <c r="V115" s="29" t="str">
        <f t="shared" si="37"/>
        <v/>
      </c>
      <c r="W115" s="29" t="str">
        <f t="shared" si="37"/>
        <v/>
      </c>
      <c r="X115" s="400"/>
    </row>
    <row r="116" spans="7:24" ht="20.149999999999999" customHeight="1" thickBot="1" x14ac:dyDescent="0.4">
      <c r="G116" s="396"/>
      <c r="H116" s="13"/>
      <c r="I116" s="14"/>
      <c r="J116" s="12" t="s">
        <v>142</v>
      </c>
      <c r="K116" s="50"/>
      <c r="L116" s="219" t="str">
        <f>IF(COUNT(L86:L115)&lt;1,"", AVERAGE(L86:L115))</f>
        <v/>
      </c>
      <c r="M116" s="220" t="str">
        <f t="shared" ref="M116:W116" si="38">IF(COUNT(M86:M115)&lt;1,"", AVERAGE(M86:M115))</f>
        <v/>
      </c>
      <c r="N116" s="220" t="str">
        <f t="shared" si="38"/>
        <v/>
      </c>
      <c r="O116" s="220" t="str">
        <f t="shared" si="38"/>
        <v/>
      </c>
      <c r="P116" s="231" t="str">
        <f t="shared" si="38"/>
        <v/>
      </c>
      <c r="Q116" s="220" t="str">
        <f t="shared" si="38"/>
        <v/>
      </c>
      <c r="R116" s="220" t="str">
        <f t="shared" si="38"/>
        <v/>
      </c>
      <c r="S116" s="220" t="str">
        <f t="shared" si="38"/>
        <v/>
      </c>
      <c r="T116" s="220" t="str">
        <f t="shared" si="38"/>
        <v/>
      </c>
      <c r="U116" s="220" t="str">
        <f t="shared" si="38"/>
        <v/>
      </c>
      <c r="V116" s="220" t="str">
        <f t="shared" si="38"/>
        <v/>
      </c>
      <c r="W116" s="220" t="str">
        <f t="shared" si="38"/>
        <v/>
      </c>
      <c r="X116" s="400"/>
    </row>
    <row r="117" spans="7:24" ht="20.149999999999999" customHeight="1" thickBot="1" x14ac:dyDescent="0.4">
      <c r="G117" s="397"/>
      <c r="H117" s="413"/>
      <c r="I117" s="413"/>
      <c r="J117" s="413"/>
      <c r="K117" s="413"/>
      <c r="L117" s="414"/>
      <c r="M117" s="414"/>
      <c r="N117" s="414"/>
      <c r="O117" s="414"/>
      <c r="P117" s="414"/>
      <c r="Q117" s="414"/>
      <c r="R117" s="414"/>
      <c r="S117" s="414"/>
      <c r="T117" s="414"/>
      <c r="U117" s="398"/>
      <c r="V117" s="398"/>
      <c r="W117" s="398"/>
      <c r="X117" s="399"/>
    </row>
    <row r="118" spans="7:24" ht="20.149999999999999" customHeight="1" x14ac:dyDescent="0.35">
      <c r="K118" s="3"/>
      <c r="X118" s="3"/>
    </row>
    <row r="119" spans="7:24" ht="20.149999999999999" customHeight="1" x14ac:dyDescent="0.35">
      <c r="K119" s="3"/>
      <c r="X119" s="3"/>
    </row>
    <row r="120" spans="7:24" ht="20.149999999999999" customHeight="1" thickBot="1" x14ac:dyDescent="0.4">
      <c r="H120" s="19" t="s">
        <v>175</v>
      </c>
      <c r="K120" s="3"/>
      <c r="X120" s="3"/>
    </row>
    <row r="121" spans="7:24" ht="20.149999999999999" customHeight="1" thickBot="1" x14ac:dyDescent="0.4">
      <c r="G121" s="395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4"/>
    </row>
    <row r="122" spans="7:24" ht="20.149999999999999" customHeight="1" x14ac:dyDescent="0.35">
      <c r="G122" s="396"/>
      <c r="H122" s="467" t="s">
        <v>23</v>
      </c>
      <c r="I122" s="470" t="s">
        <v>9</v>
      </c>
      <c r="J122" s="470" t="s">
        <v>78</v>
      </c>
      <c r="K122" s="527" t="s">
        <v>2</v>
      </c>
      <c r="L122" s="520" t="s">
        <v>263</v>
      </c>
      <c r="M122" s="521"/>
      <c r="N122" s="521"/>
      <c r="O122" s="521"/>
      <c r="P122" s="521"/>
      <c r="Q122" s="521"/>
      <c r="R122" s="521"/>
      <c r="S122" s="521"/>
      <c r="T122" s="521"/>
      <c r="U122" s="521"/>
      <c r="V122" s="521"/>
      <c r="W122" s="522"/>
      <c r="X122" s="400"/>
    </row>
    <row r="123" spans="7:24" ht="55.5" customHeight="1" thickBot="1" x14ac:dyDescent="0.4">
      <c r="G123" s="396"/>
      <c r="H123" s="469"/>
      <c r="I123" s="472"/>
      <c r="J123" s="472"/>
      <c r="K123" s="500"/>
      <c r="L123" s="9" t="s">
        <v>248</v>
      </c>
      <c r="M123" s="10" t="s">
        <v>249</v>
      </c>
      <c r="N123" s="10" t="s">
        <v>250</v>
      </c>
      <c r="O123" s="17" t="s">
        <v>251</v>
      </c>
      <c r="P123" s="17" t="s">
        <v>252</v>
      </c>
      <c r="Q123" s="17" t="s">
        <v>253</v>
      </c>
      <c r="R123" s="138" t="s">
        <v>254</v>
      </c>
      <c r="S123" s="238" t="s">
        <v>255</v>
      </c>
      <c r="T123" s="10" t="s">
        <v>256</v>
      </c>
      <c r="U123" s="238" t="s">
        <v>257</v>
      </c>
      <c r="V123" s="238" t="s">
        <v>258</v>
      </c>
      <c r="W123" s="161" t="s">
        <v>259</v>
      </c>
      <c r="X123" s="400"/>
    </row>
    <row r="124" spans="7:24" ht="20.149999999999999" customHeight="1" x14ac:dyDescent="0.35">
      <c r="G124" s="396"/>
      <c r="H124" s="20" t="str">
        <f t="shared" ref="H124:K124" si="39">IF(H86="","",H86)</f>
        <v/>
      </c>
      <c r="I124" s="21" t="str">
        <f t="shared" si="39"/>
        <v/>
      </c>
      <c r="J124" s="21" t="str">
        <f t="shared" si="39"/>
        <v/>
      </c>
      <c r="K124" s="36" t="str">
        <f t="shared" si="39"/>
        <v/>
      </c>
      <c r="L124" s="20" t="str">
        <f>IF(L86="","",IF(L86=0,0,(ROUND(L86,3-1-INT(LOG10(ABS(L86)))))))</f>
        <v/>
      </c>
      <c r="M124" s="21" t="str">
        <f t="shared" ref="M124:W124" si="40">IF(M86="","",IF(M86=0,0,(ROUND(M86,3-1-INT(LOG10(ABS(M86)))))))</f>
        <v/>
      </c>
      <c r="N124" s="21" t="str">
        <f t="shared" si="40"/>
        <v/>
      </c>
      <c r="O124" s="21" t="str">
        <f t="shared" si="40"/>
        <v/>
      </c>
      <c r="P124" s="21" t="str">
        <f t="shared" si="40"/>
        <v/>
      </c>
      <c r="Q124" s="21" t="str">
        <f t="shared" si="40"/>
        <v/>
      </c>
      <c r="R124" s="21" t="str">
        <f t="shared" si="40"/>
        <v/>
      </c>
      <c r="S124" s="21" t="str">
        <f t="shared" si="40"/>
        <v/>
      </c>
      <c r="T124" s="21" t="str">
        <f t="shared" si="40"/>
        <v/>
      </c>
      <c r="U124" s="21" t="str">
        <f t="shared" si="40"/>
        <v/>
      </c>
      <c r="V124" s="21" t="str">
        <f t="shared" si="40"/>
        <v/>
      </c>
      <c r="W124" s="21" t="str">
        <f t="shared" si="40"/>
        <v/>
      </c>
      <c r="X124" s="400"/>
    </row>
    <row r="125" spans="7:24" ht="17.25" customHeight="1" x14ac:dyDescent="0.35">
      <c r="G125" s="396"/>
      <c r="H125" s="23" t="str">
        <f t="shared" ref="H125:K125" si="41">IF(H87="","",H87)</f>
        <v/>
      </c>
      <c r="I125" s="24" t="str">
        <f t="shared" si="41"/>
        <v/>
      </c>
      <c r="J125" s="24" t="str">
        <f t="shared" si="41"/>
        <v/>
      </c>
      <c r="K125" s="37" t="str">
        <f t="shared" si="41"/>
        <v/>
      </c>
      <c r="L125" s="23" t="str">
        <f t="shared" ref="L125:W125" si="42">IF(L87="","",IF(L87=0,0,(ROUND(L87,3-1-INT(LOG10(ABS(L87)))))))</f>
        <v/>
      </c>
      <c r="M125" s="24" t="str">
        <f t="shared" si="42"/>
        <v/>
      </c>
      <c r="N125" s="24" t="str">
        <f t="shared" si="42"/>
        <v/>
      </c>
      <c r="O125" s="24" t="str">
        <f t="shared" si="42"/>
        <v/>
      </c>
      <c r="P125" s="24" t="str">
        <f t="shared" si="42"/>
        <v/>
      </c>
      <c r="Q125" s="24" t="str">
        <f t="shared" si="42"/>
        <v/>
      </c>
      <c r="R125" s="24" t="str">
        <f t="shared" si="42"/>
        <v/>
      </c>
      <c r="S125" s="24" t="str">
        <f t="shared" si="42"/>
        <v/>
      </c>
      <c r="T125" s="24" t="str">
        <f t="shared" si="42"/>
        <v/>
      </c>
      <c r="U125" s="24" t="str">
        <f t="shared" si="42"/>
        <v/>
      </c>
      <c r="V125" s="24" t="str">
        <f t="shared" si="42"/>
        <v/>
      </c>
      <c r="W125" s="24" t="str">
        <f t="shared" si="42"/>
        <v/>
      </c>
      <c r="X125" s="400"/>
    </row>
    <row r="126" spans="7:24" ht="18.75" customHeight="1" x14ac:dyDescent="0.35">
      <c r="G126" s="396"/>
      <c r="H126" s="23" t="str">
        <f t="shared" ref="H126:K126" si="43">IF(H88="","",H88)</f>
        <v/>
      </c>
      <c r="I126" s="24" t="str">
        <f t="shared" si="43"/>
        <v/>
      </c>
      <c r="J126" s="24" t="str">
        <f t="shared" si="43"/>
        <v/>
      </c>
      <c r="K126" s="37" t="str">
        <f t="shared" si="43"/>
        <v/>
      </c>
      <c r="L126" s="23" t="str">
        <f t="shared" ref="L126:W126" si="44">IF(L88="","",IF(L88=0,0,(ROUND(L88,3-1-INT(LOG10(ABS(L88)))))))</f>
        <v/>
      </c>
      <c r="M126" s="24" t="str">
        <f t="shared" si="44"/>
        <v/>
      </c>
      <c r="N126" s="24" t="str">
        <f t="shared" si="44"/>
        <v/>
      </c>
      <c r="O126" s="24" t="str">
        <f t="shared" si="44"/>
        <v/>
      </c>
      <c r="P126" s="24" t="str">
        <f t="shared" si="44"/>
        <v/>
      </c>
      <c r="Q126" s="24" t="str">
        <f t="shared" si="44"/>
        <v/>
      </c>
      <c r="R126" s="24" t="str">
        <f t="shared" si="44"/>
        <v/>
      </c>
      <c r="S126" s="24" t="str">
        <f t="shared" si="44"/>
        <v/>
      </c>
      <c r="T126" s="24" t="str">
        <f t="shared" si="44"/>
        <v/>
      </c>
      <c r="U126" s="24" t="str">
        <f t="shared" si="44"/>
        <v/>
      </c>
      <c r="V126" s="24" t="str">
        <f t="shared" si="44"/>
        <v/>
      </c>
      <c r="W126" s="24" t="str">
        <f t="shared" si="44"/>
        <v/>
      </c>
      <c r="X126" s="400"/>
    </row>
    <row r="127" spans="7:24" ht="20.149999999999999" customHeight="1" x14ac:dyDescent="0.35">
      <c r="G127" s="396"/>
      <c r="H127" s="23" t="str">
        <f t="shared" ref="H127:K127" si="45">IF(H89="","",H89)</f>
        <v/>
      </c>
      <c r="I127" s="24" t="str">
        <f t="shared" si="45"/>
        <v/>
      </c>
      <c r="J127" s="24" t="str">
        <f t="shared" si="45"/>
        <v/>
      </c>
      <c r="K127" s="37" t="str">
        <f t="shared" si="45"/>
        <v/>
      </c>
      <c r="L127" s="23" t="str">
        <f t="shared" ref="L127:W127" si="46">IF(L89="","",IF(L89=0,0,(ROUND(L89,3-1-INT(LOG10(ABS(L89)))))))</f>
        <v/>
      </c>
      <c r="M127" s="24" t="str">
        <f t="shared" si="46"/>
        <v/>
      </c>
      <c r="N127" s="24" t="str">
        <f t="shared" si="46"/>
        <v/>
      </c>
      <c r="O127" s="24" t="str">
        <f t="shared" si="46"/>
        <v/>
      </c>
      <c r="P127" s="24" t="str">
        <f t="shared" si="46"/>
        <v/>
      </c>
      <c r="Q127" s="24" t="str">
        <f t="shared" si="46"/>
        <v/>
      </c>
      <c r="R127" s="24" t="str">
        <f t="shared" si="46"/>
        <v/>
      </c>
      <c r="S127" s="24" t="str">
        <f t="shared" si="46"/>
        <v/>
      </c>
      <c r="T127" s="24" t="str">
        <f t="shared" si="46"/>
        <v/>
      </c>
      <c r="U127" s="24" t="str">
        <f t="shared" si="46"/>
        <v/>
      </c>
      <c r="V127" s="24" t="str">
        <f t="shared" si="46"/>
        <v/>
      </c>
      <c r="W127" s="24" t="str">
        <f t="shared" si="46"/>
        <v/>
      </c>
      <c r="X127" s="400"/>
    </row>
    <row r="128" spans="7:24" ht="20.149999999999999" customHeight="1" x14ac:dyDescent="0.35">
      <c r="G128" s="396"/>
      <c r="H128" s="23" t="str">
        <f t="shared" ref="H128:K128" si="47">IF(H90="","",H90)</f>
        <v/>
      </c>
      <c r="I128" s="24" t="str">
        <f t="shared" si="47"/>
        <v/>
      </c>
      <c r="J128" s="24" t="str">
        <f t="shared" si="47"/>
        <v/>
      </c>
      <c r="K128" s="37" t="str">
        <f t="shared" si="47"/>
        <v/>
      </c>
      <c r="L128" s="23" t="str">
        <f t="shared" ref="L128:W128" si="48">IF(L90="","",IF(L90=0,0,(ROUND(L90,3-1-INT(LOG10(ABS(L90)))))))</f>
        <v/>
      </c>
      <c r="M128" s="24" t="str">
        <f t="shared" si="48"/>
        <v/>
      </c>
      <c r="N128" s="24" t="str">
        <f t="shared" si="48"/>
        <v/>
      </c>
      <c r="O128" s="24" t="str">
        <f t="shared" si="48"/>
        <v/>
      </c>
      <c r="P128" s="24" t="str">
        <f t="shared" si="48"/>
        <v/>
      </c>
      <c r="Q128" s="24" t="str">
        <f t="shared" si="48"/>
        <v/>
      </c>
      <c r="R128" s="24" t="str">
        <f t="shared" si="48"/>
        <v/>
      </c>
      <c r="S128" s="24" t="str">
        <f t="shared" si="48"/>
        <v/>
      </c>
      <c r="T128" s="24" t="str">
        <f t="shared" si="48"/>
        <v/>
      </c>
      <c r="U128" s="24" t="str">
        <f t="shared" si="48"/>
        <v/>
      </c>
      <c r="V128" s="24" t="str">
        <f t="shared" si="48"/>
        <v/>
      </c>
      <c r="W128" s="24" t="str">
        <f t="shared" si="48"/>
        <v/>
      </c>
      <c r="X128" s="400"/>
    </row>
    <row r="129" spans="7:24" ht="20.149999999999999" customHeight="1" x14ac:dyDescent="0.35">
      <c r="G129" s="396"/>
      <c r="H129" s="23" t="str">
        <f t="shared" ref="H129:K129" si="49">IF(H91="","",H91)</f>
        <v/>
      </c>
      <c r="I129" s="24" t="str">
        <f t="shared" si="49"/>
        <v/>
      </c>
      <c r="J129" s="24" t="str">
        <f t="shared" si="49"/>
        <v/>
      </c>
      <c r="K129" s="37" t="str">
        <f t="shared" si="49"/>
        <v/>
      </c>
      <c r="L129" s="23" t="str">
        <f t="shared" ref="L129:W129" si="50">IF(L91="","",IF(L91=0,0,(ROUND(L91,3-1-INT(LOG10(ABS(L91)))))))</f>
        <v/>
      </c>
      <c r="M129" s="24" t="str">
        <f t="shared" si="50"/>
        <v/>
      </c>
      <c r="N129" s="24" t="str">
        <f t="shared" si="50"/>
        <v/>
      </c>
      <c r="O129" s="24" t="str">
        <f t="shared" si="50"/>
        <v/>
      </c>
      <c r="P129" s="24" t="str">
        <f t="shared" si="50"/>
        <v/>
      </c>
      <c r="Q129" s="24" t="str">
        <f t="shared" si="50"/>
        <v/>
      </c>
      <c r="R129" s="24" t="str">
        <f t="shared" si="50"/>
        <v/>
      </c>
      <c r="S129" s="24" t="str">
        <f t="shared" si="50"/>
        <v/>
      </c>
      <c r="T129" s="24" t="str">
        <f t="shared" si="50"/>
        <v/>
      </c>
      <c r="U129" s="24" t="str">
        <f t="shared" si="50"/>
        <v/>
      </c>
      <c r="V129" s="24" t="str">
        <f t="shared" si="50"/>
        <v/>
      </c>
      <c r="W129" s="24" t="str">
        <f t="shared" si="50"/>
        <v/>
      </c>
      <c r="X129" s="400"/>
    </row>
    <row r="130" spans="7:24" ht="20.149999999999999" customHeight="1" x14ac:dyDescent="0.35">
      <c r="G130" s="396"/>
      <c r="H130" s="23" t="str">
        <f t="shared" ref="H130:K130" si="51">IF(H92="","",H92)</f>
        <v/>
      </c>
      <c r="I130" s="24" t="str">
        <f t="shared" si="51"/>
        <v/>
      </c>
      <c r="J130" s="24" t="str">
        <f t="shared" si="51"/>
        <v/>
      </c>
      <c r="K130" s="37" t="str">
        <f t="shared" si="51"/>
        <v/>
      </c>
      <c r="L130" s="23" t="str">
        <f t="shared" ref="L130:W130" si="52">IF(L92="","",IF(L92=0,0,(ROUND(L92,3-1-INT(LOG10(ABS(L92)))))))</f>
        <v/>
      </c>
      <c r="M130" s="24" t="str">
        <f t="shared" si="52"/>
        <v/>
      </c>
      <c r="N130" s="24" t="str">
        <f t="shared" si="52"/>
        <v/>
      </c>
      <c r="O130" s="24" t="str">
        <f t="shared" si="52"/>
        <v/>
      </c>
      <c r="P130" s="24" t="str">
        <f t="shared" si="52"/>
        <v/>
      </c>
      <c r="Q130" s="24" t="str">
        <f t="shared" si="52"/>
        <v/>
      </c>
      <c r="R130" s="24" t="str">
        <f t="shared" si="52"/>
        <v/>
      </c>
      <c r="S130" s="24" t="str">
        <f t="shared" si="52"/>
        <v/>
      </c>
      <c r="T130" s="24" t="str">
        <f t="shared" si="52"/>
        <v/>
      </c>
      <c r="U130" s="24" t="str">
        <f t="shared" si="52"/>
        <v/>
      </c>
      <c r="V130" s="24" t="str">
        <f t="shared" si="52"/>
        <v/>
      </c>
      <c r="W130" s="24" t="str">
        <f t="shared" si="52"/>
        <v/>
      </c>
      <c r="X130" s="400"/>
    </row>
    <row r="131" spans="7:24" ht="20.149999999999999" customHeight="1" x14ac:dyDescent="0.35">
      <c r="G131" s="396"/>
      <c r="H131" s="23" t="str">
        <f t="shared" ref="H131:K131" si="53">IF(H93="","",H93)</f>
        <v/>
      </c>
      <c r="I131" s="24" t="str">
        <f t="shared" si="53"/>
        <v/>
      </c>
      <c r="J131" s="24" t="str">
        <f t="shared" si="53"/>
        <v/>
      </c>
      <c r="K131" s="37" t="str">
        <f t="shared" si="53"/>
        <v/>
      </c>
      <c r="L131" s="23" t="str">
        <f t="shared" ref="L131:W131" si="54">IF(L93="","",IF(L93=0,0,(ROUND(L93,3-1-INT(LOG10(ABS(L93)))))))</f>
        <v/>
      </c>
      <c r="M131" s="24" t="str">
        <f t="shared" si="54"/>
        <v/>
      </c>
      <c r="N131" s="24" t="str">
        <f t="shared" si="54"/>
        <v/>
      </c>
      <c r="O131" s="24" t="str">
        <f t="shared" si="54"/>
        <v/>
      </c>
      <c r="P131" s="24" t="str">
        <f t="shared" si="54"/>
        <v/>
      </c>
      <c r="Q131" s="24" t="str">
        <f t="shared" si="54"/>
        <v/>
      </c>
      <c r="R131" s="24" t="str">
        <f t="shared" si="54"/>
        <v/>
      </c>
      <c r="S131" s="24" t="str">
        <f t="shared" si="54"/>
        <v/>
      </c>
      <c r="T131" s="24" t="str">
        <f t="shared" si="54"/>
        <v/>
      </c>
      <c r="U131" s="24" t="str">
        <f t="shared" si="54"/>
        <v/>
      </c>
      <c r="V131" s="24" t="str">
        <f t="shared" si="54"/>
        <v/>
      </c>
      <c r="W131" s="24" t="str">
        <f t="shared" si="54"/>
        <v/>
      </c>
      <c r="X131" s="400"/>
    </row>
    <row r="132" spans="7:24" ht="20.149999999999999" customHeight="1" x14ac:dyDescent="0.35">
      <c r="G132" s="396"/>
      <c r="H132" s="23" t="str">
        <f t="shared" ref="H132:K132" si="55">IF(H94="","",H94)</f>
        <v/>
      </c>
      <c r="I132" s="24" t="str">
        <f t="shared" si="55"/>
        <v/>
      </c>
      <c r="J132" s="24" t="str">
        <f t="shared" si="55"/>
        <v/>
      </c>
      <c r="K132" s="37" t="str">
        <f t="shared" si="55"/>
        <v/>
      </c>
      <c r="L132" s="23" t="str">
        <f t="shared" ref="L132:W132" si="56">IF(L94="","",IF(L94=0,0,(ROUND(L94,3-1-INT(LOG10(ABS(L94)))))))</f>
        <v/>
      </c>
      <c r="M132" s="24" t="str">
        <f t="shared" si="56"/>
        <v/>
      </c>
      <c r="N132" s="24" t="str">
        <f t="shared" si="56"/>
        <v/>
      </c>
      <c r="O132" s="24" t="str">
        <f t="shared" si="56"/>
        <v/>
      </c>
      <c r="P132" s="24" t="str">
        <f t="shared" si="56"/>
        <v/>
      </c>
      <c r="Q132" s="24" t="str">
        <f t="shared" si="56"/>
        <v/>
      </c>
      <c r="R132" s="24" t="str">
        <f t="shared" si="56"/>
        <v/>
      </c>
      <c r="S132" s="24" t="str">
        <f t="shared" si="56"/>
        <v/>
      </c>
      <c r="T132" s="24" t="str">
        <f t="shared" si="56"/>
        <v/>
      </c>
      <c r="U132" s="24" t="str">
        <f t="shared" si="56"/>
        <v/>
      </c>
      <c r="V132" s="24" t="str">
        <f t="shared" si="56"/>
        <v/>
      </c>
      <c r="W132" s="24" t="str">
        <f t="shared" si="56"/>
        <v/>
      </c>
      <c r="X132" s="400"/>
    </row>
    <row r="133" spans="7:24" ht="20.149999999999999" customHeight="1" x14ac:dyDescent="0.35">
      <c r="G133" s="396"/>
      <c r="H133" s="23" t="str">
        <f t="shared" ref="H133:K133" si="57">IF(H95="","",H95)</f>
        <v/>
      </c>
      <c r="I133" s="24" t="str">
        <f t="shared" si="57"/>
        <v/>
      </c>
      <c r="J133" s="24" t="str">
        <f t="shared" si="57"/>
        <v/>
      </c>
      <c r="K133" s="37" t="str">
        <f t="shared" si="57"/>
        <v/>
      </c>
      <c r="L133" s="23" t="str">
        <f t="shared" ref="L133:W133" si="58">IF(L95="","",IF(L95=0,0,(ROUND(L95,3-1-INT(LOG10(ABS(L95)))))))</f>
        <v/>
      </c>
      <c r="M133" s="24" t="str">
        <f t="shared" si="58"/>
        <v/>
      </c>
      <c r="N133" s="24" t="str">
        <f t="shared" si="58"/>
        <v/>
      </c>
      <c r="O133" s="24" t="str">
        <f t="shared" si="58"/>
        <v/>
      </c>
      <c r="P133" s="24" t="str">
        <f t="shared" si="58"/>
        <v/>
      </c>
      <c r="Q133" s="24" t="str">
        <f t="shared" si="58"/>
        <v/>
      </c>
      <c r="R133" s="24" t="str">
        <f t="shared" si="58"/>
        <v/>
      </c>
      <c r="S133" s="24" t="str">
        <f t="shared" si="58"/>
        <v/>
      </c>
      <c r="T133" s="24" t="str">
        <f t="shared" si="58"/>
        <v/>
      </c>
      <c r="U133" s="24" t="str">
        <f t="shared" si="58"/>
        <v/>
      </c>
      <c r="V133" s="24" t="str">
        <f t="shared" si="58"/>
        <v/>
      </c>
      <c r="W133" s="24" t="str">
        <f t="shared" si="58"/>
        <v/>
      </c>
      <c r="X133" s="400"/>
    </row>
    <row r="134" spans="7:24" ht="20.149999999999999" customHeight="1" x14ac:dyDescent="0.35">
      <c r="G134" s="396"/>
      <c r="H134" s="23" t="str">
        <f t="shared" ref="H134:K134" si="59">IF(H96="","",H96)</f>
        <v/>
      </c>
      <c r="I134" s="24" t="str">
        <f t="shared" si="59"/>
        <v/>
      </c>
      <c r="J134" s="24" t="str">
        <f t="shared" si="59"/>
        <v/>
      </c>
      <c r="K134" s="37" t="str">
        <f t="shared" si="59"/>
        <v/>
      </c>
      <c r="L134" s="23" t="str">
        <f t="shared" ref="L134:W134" si="60">IF(L96="","",IF(L96=0,0,(ROUND(L96,3-1-INT(LOG10(ABS(L96)))))))</f>
        <v/>
      </c>
      <c r="M134" s="24" t="str">
        <f t="shared" si="60"/>
        <v/>
      </c>
      <c r="N134" s="24" t="str">
        <f t="shared" si="60"/>
        <v/>
      </c>
      <c r="O134" s="24" t="str">
        <f t="shared" si="60"/>
        <v/>
      </c>
      <c r="P134" s="24" t="str">
        <f t="shared" si="60"/>
        <v/>
      </c>
      <c r="Q134" s="24" t="str">
        <f t="shared" si="60"/>
        <v/>
      </c>
      <c r="R134" s="24" t="str">
        <f t="shared" si="60"/>
        <v/>
      </c>
      <c r="S134" s="24" t="str">
        <f t="shared" si="60"/>
        <v/>
      </c>
      <c r="T134" s="24" t="str">
        <f t="shared" si="60"/>
        <v/>
      </c>
      <c r="U134" s="24" t="str">
        <f t="shared" si="60"/>
        <v/>
      </c>
      <c r="V134" s="24" t="str">
        <f t="shared" si="60"/>
        <v/>
      </c>
      <c r="W134" s="24" t="str">
        <f t="shared" si="60"/>
        <v/>
      </c>
      <c r="X134" s="400"/>
    </row>
    <row r="135" spans="7:24" ht="20.149999999999999" customHeight="1" x14ac:dyDescent="0.35">
      <c r="G135" s="396"/>
      <c r="H135" s="23" t="str">
        <f t="shared" ref="H135:K135" si="61">IF(H97="","",H97)</f>
        <v/>
      </c>
      <c r="I135" s="24" t="str">
        <f t="shared" si="61"/>
        <v/>
      </c>
      <c r="J135" s="24" t="str">
        <f t="shared" si="61"/>
        <v/>
      </c>
      <c r="K135" s="37" t="str">
        <f t="shared" si="61"/>
        <v/>
      </c>
      <c r="L135" s="23" t="str">
        <f t="shared" ref="L135:W135" si="62">IF(L97="","",IF(L97=0,0,(ROUND(L97,3-1-INT(LOG10(ABS(L97)))))))</f>
        <v/>
      </c>
      <c r="M135" s="24" t="str">
        <f t="shared" si="62"/>
        <v/>
      </c>
      <c r="N135" s="24" t="str">
        <f t="shared" si="62"/>
        <v/>
      </c>
      <c r="O135" s="24" t="str">
        <f t="shared" si="62"/>
        <v/>
      </c>
      <c r="P135" s="24" t="str">
        <f t="shared" si="62"/>
        <v/>
      </c>
      <c r="Q135" s="24" t="str">
        <f t="shared" si="62"/>
        <v/>
      </c>
      <c r="R135" s="24" t="str">
        <f t="shared" si="62"/>
        <v/>
      </c>
      <c r="S135" s="24" t="str">
        <f t="shared" si="62"/>
        <v/>
      </c>
      <c r="T135" s="24" t="str">
        <f t="shared" si="62"/>
        <v/>
      </c>
      <c r="U135" s="24" t="str">
        <f t="shared" si="62"/>
        <v/>
      </c>
      <c r="V135" s="24" t="str">
        <f t="shared" si="62"/>
        <v/>
      </c>
      <c r="W135" s="24" t="str">
        <f t="shared" si="62"/>
        <v/>
      </c>
      <c r="X135" s="400"/>
    </row>
    <row r="136" spans="7:24" ht="20.149999999999999" customHeight="1" x14ac:dyDescent="0.35">
      <c r="G136" s="396"/>
      <c r="H136" s="23" t="str">
        <f t="shared" ref="H136:K136" si="63">IF(H98="","",H98)</f>
        <v/>
      </c>
      <c r="I136" s="24" t="str">
        <f t="shared" si="63"/>
        <v/>
      </c>
      <c r="J136" s="24" t="str">
        <f t="shared" si="63"/>
        <v/>
      </c>
      <c r="K136" s="37" t="str">
        <f t="shared" si="63"/>
        <v/>
      </c>
      <c r="L136" s="23" t="str">
        <f t="shared" ref="L136:W136" si="64">IF(L98="","",IF(L98=0,0,(ROUND(L98,3-1-INT(LOG10(ABS(L98)))))))</f>
        <v/>
      </c>
      <c r="M136" s="24" t="str">
        <f t="shared" si="64"/>
        <v/>
      </c>
      <c r="N136" s="24" t="str">
        <f t="shared" si="64"/>
        <v/>
      </c>
      <c r="O136" s="24" t="str">
        <f t="shared" si="64"/>
        <v/>
      </c>
      <c r="P136" s="24" t="str">
        <f t="shared" si="64"/>
        <v/>
      </c>
      <c r="Q136" s="24" t="str">
        <f t="shared" si="64"/>
        <v/>
      </c>
      <c r="R136" s="24" t="str">
        <f t="shared" si="64"/>
        <v/>
      </c>
      <c r="S136" s="24" t="str">
        <f t="shared" si="64"/>
        <v/>
      </c>
      <c r="T136" s="24" t="str">
        <f t="shared" si="64"/>
        <v/>
      </c>
      <c r="U136" s="24" t="str">
        <f t="shared" si="64"/>
        <v/>
      </c>
      <c r="V136" s="24" t="str">
        <f t="shared" si="64"/>
        <v/>
      </c>
      <c r="W136" s="24" t="str">
        <f t="shared" si="64"/>
        <v/>
      </c>
      <c r="X136" s="400"/>
    </row>
    <row r="137" spans="7:24" x14ac:dyDescent="0.35">
      <c r="G137" s="396"/>
      <c r="H137" s="23" t="str">
        <f t="shared" ref="H137:K137" si="65">IF(H99="","",H99)</f>
        <v/>
      </c>
      <c r="I137" s="24" t="str">
        <f t="shared" si="65"/>
        <v/>
      </c>
      <c r="J137" s="24" t="str">
        <f t="shared" si="65"/>
        <v/>
      </c>
      <c r="K137" s="37" t="str">
        <f t="shared" si="65"/>
        <v/>
      </c>
      <c r="L137" s="23" t="str">
        <f t="shared" ref="L137:W137" si="66">IF(L99="","",IF(L99=0,0,(ROUND(L99,3-1-INT(LOG10(ABS(L99)))))))</f>
        <v/>
      </c>
      <c r="M137" s="24" t="str">
        <f t="shared" si="66"/>
        <v/>
      </c>
      <c r="N137" s="24" t="str">
        <f t="shared" si="66"/>
        <v/>
      </c>
      <c r="O137" s="24" t="str">
        <f t="shared" si="66"/>
        <v/>
      </c>
      <c r="P137" s="24" t="str">
        <f t="shared" si="66"/>
        <v/>
      </c>
      <c r="Q137" s="24" t="str">
        <f t="shared" si="66"/>
        <v/>
      </c>
      <c r="R137" s="24" t="str">
        <f t="shared" si="66"/>
        <v/>
      </c>
      <c r="S137" s="24" t="str">
        <f t="shared" si="66"/>
        <v/>
      </c>
      <c r="T137" s="24" t="str">
        <f t="shared" si="66"/>
        <v/>
      </c>
      <c r="U137" s="24" t="str">
        <f t="shared" si="66"/>
        <v/>
      </c>
      <c r="V137" s="24" t="str">
        <f t="shared" si="66"/>
        <v/>
      </c>
      <c r="W137" s="24" t="str">
        <f t="shared" si="66"/>
        <v/>
      </c>
      <c r="X137" s="400"/>
    </row>
    <row r="138" spans="7:24" ht="20.149999999999999" customHeight="1" x14ac:dyDescent="0.35">
      <c r="G138" s="396"/>
      <c r="H138" s="23" t="str">
        <f t="shared" ref="H138:K138" si="67">IF(H100="","",H100)</f>
        <v/>
      </c>
      <c r="I138" s="24" t="str">
        <f t="shared" si="67"/>
        <v/>
      </c>
      <c r="J138" s="24" t="str">
        <f t="shared" si="67"/>
        <v/>
      </c>
      <c r="K138" s="37" t="str">
        <f t="shared" si="67"/>
        <v/>
      </c>
      <c r="L138" s="23" t="str">
        <f t="shared" ref="L138:W138" si="68">IF(L100="","",IF(L100=0,0,(ROUND(L100,3-1-INT(LOG10(ABS(L100)))))))</f>
        <v/>
      </c>
      <c r="M138" s="24" t="str">
        <f t="shared" si="68"/>
        <v/>
      </c>
      <c r="N138" s="24" t="str">
        <f t="shared" si="68"/>
        <v/>
      </c>
      <c r="O138" s="24" t="str">
        <f t="shared" si="68"/>
        <v/>
      </c>
      <c r="P138" s="24" t="str">
        <f t="shared" si="68"/>
        <v/>
      </c>
      <c r="Q138" s="24" t="str">
        <f t="shared" si="68"/>
        <v/>
      </c>
      <c r="R138" s="24" t="str">
        <f t="shared" si="68"/>
        <v/>
      </c>
      <c r="S138" s="24" t="str">
        <f t="shared" si="68"/>
        <v/>
      </c>
      <c r="T138" s="24" t="str">
        <f t="shared" si="68"/>
        <v/>
      </c>
      <c r="U138" s="24" t="str">
        <f t="shared" si="68"/>
        <v/>
      </c>
      <c r="V138" s="24" t="str">
        <f t="shared" si="68"/>
        <v/>
      </c>
      <c r="W138" s="24" t="str">
        <f t="shared" si="68"/>
        <v/>
      </c>
      <c r="X138" s="400"/>
    </row>
    <row r="139" spans="7:24" ht="20.149999999999999" customHeight="1" x14ac:dyDescent="0.35">
      <c r="G139" s="396"/>
      <c r="H139" s="23" t="str">
        <f t="shared" ref="H139:K139" si="69">IF(H101="","",H101)</f>
        <v/>
      </c>
      <c r="I139" s="24" t="str">
        <f t="shared" si="69"/>
        <v/>
      </c>
      <c r="J139" s="24" t="str">
        <f t="shared" si="69"/>
        <v/>
      </c>
      <c r="K139" s="37" t="str">
        <f t="shared" si="69"/>
        <v/>
      </c>
      <c r="L139" s="23" t="str">
        <f t="shared" ref="L139:W139" si="70">IF(L101="","",IF(L101=0,0,(ROUND(L101,3-1-INT(LOG10(ABS(L101)))))))</f>
        <v/>
      </c>
      <c r="M139" s="24" t="str">
        <f t="shared" si="70"/>
        <v/>
      </c>
      <c r="N139" s="24" t="str">
        <f t="shared" si="70"/>
        <v/>
      </c>
      <c r="O139" s="24" t="str">
        <f t="shared" si="70"/>
        <v/>
      </c>
      <c r="P139" s="24" t="str">
        <f t="shared" si="70"/>
        <v/>
      </c>
      <c r="Q139" s="24" t="str">
        <f t="shared" si="70"/>
        <v/>
      </c>
      <c r="R139" s="24" t="str">
        <f t="shared" si="70"/>
        <v/>
      </c>
      <c r="S139" s="24" t="str">
        <f t="shared" si="70"/>
        <v/>
      </c>
      <c r="T139" s="24" t="str">
        <f t="shared" si="70"/>
        <v/>
      </c>
      <c r="U139" s="24" t="str">
        <f t="shared" si="70"/>
        <v/>
      </c>
      <c r="V139" s="24" t="str">
        <f t="shared" si="70"/>
        <v/>
      </c>
      <c r="W139" s="24" t="str">
        <f t="shared" si="70"/>
        <v/>
      </c>
      <c r="X139" s="400"/>
    </row>
    <row r="140" spans="7:24" ht="20.149999999999999" customHeight="1" x14ac:dyDescent="0.35">
      <c r="G140" s="396"/>
      <c r="H140" s="23" t="str">
        <f t="shared" ref="H140:K140" si="71">IF(H102="","",H102)</f>
        <v/>
      </c>
      <c r="I140" s="24" t="str">
        <f t="shared" si="71"/>
        <v/>
      </c>
      <c r="J140" s="24" t="str">
        <f t="shared" si="71"/>
        <v/>
      </c>
      <c r="K140" s="37" t="str">
        <f t="shared" si="71"/>
        <v/>
      </c>
      <c r="L140" s="23" t="str">
        <f t="shared" ref="L140:W140" si="72">IF(L102="","",IF(L102=0,0,(ROUND(L102,3-1-INT(LOG10(ABS(L102)))))))</f>
        <v/>
      </c>
      <c r="M140" s="24" t="str">
        <f t="shared" si="72"/>
        <v/>
      </c>
      <c r="N140" s="24" t="str">
        <f t="shared" si="72"/>
        <v/>
      </c>
      <c r="O140" s="24" t="str">
        <f t="shared" si="72"/>
        <v/>
      </c>
      <c r="P140" s="24" t="str">
        <f t="shared" si="72"/>
        <v/>
      </c>
      <c r="Q140" s="24" t="str">
        <f t="shared" si="72"/>
        <v/>
      </c>
      <c r="R140" s="24" t="str">
        <f t="shared" si="72"/>
        <v/>
      </c>
      <c r="S140" s="24" t="str">
        <f t="shared" si="72"/>
        <v/>
      </c>
      <c r="T140" s="24" t="str">
        <f t="shared" si="72"/>
        <v/>
      </c>
      <c r="U140" s="24" t="str">
        <f t="shared" si="72"/>
        <v/>
      </c>
      <c r="V140" s="24" t="str">
        <f t="shared" si="72"/>
        <v/>
      </c>
      <c r="W140" s="24" t="str">
        <f t="shared" si="72"/>
        <v/>
      </c>
      <c r="X140" s="400"/>
    </row>
    <row r="141" spans="7:24" ht="20.149999999999999" customHeight="1" x14ac:dyDescent="0.35">
      <c r="G141" s="396"/>
      <c r="H141" s="23" t="str">
        <f t="shared" ref="H141:K141" si="73">IF(H103="","",H103)</f>
        <v/>
      </c>
      <c r="I141" s="24" t="str">
        <f t="shared" si="73"/>
        <v/>
      </c>
      <c r="J141" s="24" t="str">
        <f t="shared" si="73"/>
        <v/>
      </c>
      <c r="K141" s="37" t="str">
        <f t="shared" si="73"/>
        <v/>
      </c>
      <c r="L141" s="23" t="str">
        <f t="shared" ref="L141:W141" si="74">IF(L103="","",IF(L103=0,0,(ROUND(L103,3-1-INT(LOG10(ABS(L103)))))))</f>
        <v/>
      </c>
      <c r="M141" s="24" t="str">
        <f t="shared" si="74"/>
        <v/>
      </c>
      <c r="N141" s="24" t="str">
        <f t="shared" si="74"/>
        <v/>
      </c>
      <c r="O141" s="24" t="str">
        <f t="shared" si="74"/>
        <v/>
      </c>
      <c r="P141" s="24" t="str">
        <f t="shared" si="74"/>
        <v/>
      </c>
      <c r="Q141" s="24" t="str">
        <f t="shared" si="74"/>
        <v/>
      </c>
      <c r="R141" s="24" t="str">
        <f t="shared" si="74"/>
        <v/>
      </c>
      <c r="S141" s="24" t="str">
        <f t="shared" si="74"/>
        <v/>
      </c>
      <c r="T141" s="24" t="str">
        <f t="shared" si="74"/>
        <v/>
      </c>
      <c r="U141" s="24" t="str">
        <f t="shared" si="74"/>
        <v/>
      </c>
      <c r="V141" s="24" t="str">
        <f t="shared" si="74"/>
        <v/>
      </c>
      <c r="W141" s="24" t="str">
        <f t="shared" si="74"/>
        <v/>
      </c>
      <c r="X141" s="400"/>
    </row>
    <row r="142" spans="7:24" ht="20.149999999999999" customHeight="1" x14ac:dyDescent="0.35">
      <c r="G142" s="396"/>
      <c r="H142" s="23" t="str">
        <f t="shared" ref="H142:K142" si="75">IF(H104="","",H104)</f>
        <v/>
      </c>
      <c r="I142" s="24" t="str">
        <f t="shared" si="75"/>
        <v/>
      </c>
      <c r="J142" s="24" t="str">
        <f t="shared" si="75"/>
        <v/>
      </c>
      <c r="K142" s="37" t="str">
        <f t="shared" si="75"/>
        <v/>
      </c>
      <c r="L142" s="23" t="str">
        <f t="shared" ref="L142:W142" si="76">IF(L104="","",IF(L104=0,0,(ROUND(L104,3-1-INT(LOG10(ABS(L104)))))))</f>
        <v/>
      </c>
      <c r="M142" s="24" t="str">
        <f t="shared" si="76"/>
        <v/>
      </c>
      <c r="N142" s="24" t="str">
        <f t="shared" si="76"/>
        <v/>
      </c>
      <c r="O142" s="24" t="str">
        <f t="shared" si="76"/>
        <v/>
      </c>
      <c r="P142" s="24" t="str">
        <f t="shared" si="76"/>
        <v/>
      </c>
      <c r="Q142" s="24" t="str">
        <f t="shared" si="76"/>
        <v/>
      </c>
      <c r="R142" s="24" t="str">
        <f t="shared" si="76"/>
        <v/>
      </c>
      <c r="S142" s="24" t="str">
        <f t="shared" si="76"/>
        <v/>
      </c>
      <c r="T142" s="24" t="str">
        <f t="shared" si="76"/>
        <v/>
      </c>
      <c r="U142" s="24" t="str">
        <f t="shared" si="76"/>
        <v/>
      </c>
      <c r="V142" s="24" t="str">
        <f t="shared" si="76"/>
        <v/>
      </c>
      <c r="W142" s="24" t="str">
        <f t="shared" si="76"/>
        <v/>
      </c>
      <c r="X142" s="400"/>
    </row>
    <row r="143" spans="7:24" ht="20.149999999999999" customHeight="1" x14ac:dyDescent="0.35">
      <c r="G143" s="396"/>
      <c r="H143" s="23" t="str">
        <f t="shared" ref="H143:K143" si="77">IF(H105="","",H105)</f>
        <v/>
      </c>
      <c r="I143" s="24" t="str">
        <f t="shared" si="77"/>
        <v/>
      </c>
      <c r="J143" s="24" t="str">
        <f t="shared" si="77"/>
        <v/>
      </c>
      <c r="K143" s="37" t="str">
        <f t="shared" si="77"/>
        <v/>
      </c>
      <c r="L143" s="23" t="str">
        <f t="shared" ref="L143:W143" si="78">IF(L105="","",IF(L105=0,0,(ROUND(L105,3-1-INT(LOG10(ABS(L105)))))))</f>
        <v/>
      </c>
      <c r="M143" s="24" t="str">
        <f t="shared" si="78"/>
        <v/>
      </c>
      <c r="N143" s="24" t="str">
        <f t="shared" si="78"/>
        <v/>
      </c>
      <c r="O143" s="24" t="str">
        <f t="shared" si="78"/>
        <v/>
      </c>
      <c r="P143" s="24" t="str">
        <f t="shared" si="78"/>
        <v/>
      </c>
      <c r="Q143" s="24" t="str">
        <f t="shared" si="78"/>
        <v/>
      </c>
      <c r="R143" s="24" t="str">
        <f t="shared" si="78"/>
        <v/>
      </c>
      <c r="S143" s="24" t="str">
        <f t="shared" si="78"/>
        <v/>
      </c>
      <c r="T143" s="24" t="str">
        <f t="shared" si="78"/>
        <v/>
      </c>
      <c r="U143" s="24" t="str">
        <f t="shared" si="78"/>
        <v/>
      </c>
      <c r="V143" s="24" t="str">
        <f t="shared" si="78"/>
        <v/>
      </c>
      <c r="W143" s="24" t="str">
        <f t="shared" si="78"/>
        <v/>
      </c>
      <c r="X143" s="400"/>
    </row>
    <row r="144" spans="7:24" ht="20.149999999999999" customHeight="1" x14ac:dyDescent="0.35">
      <c r="G144" s="396"/>
      <c r="H144" s="23" t="str">
        <f t="shared" ref="H144:K144" si="79">IF(H106="","",H106)</f>
        <v/>
      </c>
      <c r="I144" s="24" t="str">
        <f t="shared" si="79"/>
        <v/>
      </c>
      <c r="J144" s="24" t="str">
        <f t="shared" si="79"/>
        <v/>
      </c>
      <c r="K144" s="37" t="str">
        <f t="shared" si="79"/>
        <v/>
      </c>
      <c r="L144" s="23" t="str">
        <f t="shared" ref="L144:W144" si="80">IF(L106="","",IF(L106=0,0,(ROUND(L106,3-1-INT(LOG10(ABS(L106)))))))</f>
        <v/>
      </c>
      <c r="M144" s="24" t="str">
        <f t="shared" si="80"/>
        <v/>
      </c>
      <c r="N144" s="24" t="str">
        <f t="shared" si="80"/>
        <v/>
      </c>
      <c r="O144" s="24" t="str">
        <f t="shared" si="80"/>
        <v/>
      </c>
      <c r="P144" s="24" t="str">
        <f t="shared" si="80"/>
        <v/>
      </c>
      <c r="Q144" s="24" t="str">
        <f t="shared" si="80"/>
        <v/>
      </c>
      <c r="R144" s="24" t="str">
        <f t="shared" si="80"/>
        <v/>
      </c>
      <c r="S144" s="24" t="str">
        <f t="shared" si="80"/>
        <v/>
      </c>
      <c r="T144" s="24" t="str">
        <f t="shared" si="80"/>
        <v/>
      </c>
      <c r="U144" s="24" t="str">
        <f t="shared" si="80"/>
        <v/>
      </c>
      <c r="V144" s="24" t="str">
        <f t="shared" si="80"/>
        <v/>
      </c>
      <c r="W144" s="24" t="str">
        <f t="shared" si="80"/>
        <v/>
      </c>
      <c r="X144" s="400"/>
    </row>
    <row r="145" spans="7:24" ht="20.149999999999999" customHeight="1" x14ac:dyDescent="0.35">
      <c r="G145" s="396"/>
      <c r="H145" s="23" t="str">
        <f t="shared" ref="H145:K145" si="81">IF(H107="","",H107)</f>
        <v/>
      </c>
      <c r="I145" s="24" t="str">
        <f t="shared" si="81"/>
        <v/>
      </c>
      <c r="J145" s="24" t="str">
        <f t="shared" si="81"/>
        <v/>
      </c>
      <c r="K145" s="37" t="str">
        <f t="shared" si="81"/>
        <v/>
      </c>
      <c r="L145" s="23" t="str">
        <f t="shared" ref="L145:W145" si="82">IF(L107="","",IF(L107=0,0,(ROUND(L107,3-1-INT(LOG10(ABS(L107)))))))</f>
        <v/>
      </c>
      <c r="M145" s="24" t="str">
        <f t="shared" si="82"/>
        <v/>
      </c>
      <c r="N145" s="24" t="str">
        <f t="shared" si="82"/>
        <v/>
      </c>
      <c r="O145" s="24" t="str">
        <f t="shared" si="82"/>
        <v/>
      </c>
      <c r="P145" s="24" t="str">
        <f t="shared" si="82"/>
        <v/>
      </c>
      <c r="Q145" s="24" t="str">
        <f t="shared" si="82"/>
        <v/>
      </c>
      <c r="R145" s="24" t="str">
        <f t="shared" si="82"/>
        <v/>
      </c>
      <c r="S145" s="24" t="str">
        <f t="shared" si="82"/>
        <v/>
      </c>
      <c r="T145" s="24" t="str">
        <f t="shared" si="82"/>
        <v/>
      </c>
      <c r="U145" s="24" t="str">
        <f t="shared" si="82"/>
        <v/>
      </c>
      <c r="V145" s="24" t="str">
        <f t="shared" si="82"/>
        <v/>
      </c>
      <c r="W145" s="24" t="str">
        <f t="shared" si="82"/>
        <v/>
      </c>
      <c r="X145" s="400"/>
    </row>
    <row r="146" spans="7:24" ht="20.149999999999999" customHeight="1" x14ac:dyDescent="0.35">
      <c r="G146" s="396"/>
      <c r="H146" s="23" t="str">
        <f t="shared" ref="H146:K146" si="83">IF(H108="","",H108)</f>
        <v/>
      </c>
      <c r="I146" s="24" t="str">
        <f t="shared" si="83"/>
        <v/>
      </c>
      <c r="J146" s="24" t="str">
        <f t="shared" si="83"/>
        <v/>
      </c>
      <c r="K146" s="37" t="str">
        <f t="shared" si="83"/>
        <v/>
      </c>
      <c r="L146" s="23" t="str">
        <f t="shared" ref="L146:W146" si="84">IF(L108="","",IF(L108=0,0,(ROUND(L108,3-1-INT(LOG10(ABS(L108)))))))</f>
        <v/>
      </c>
      <c r="M146" s="24" t="str">
        <f t="shared" si="84"/>
        <v/>
      </c>
      <c r="N146" s="24" t="str">
        <f t="shared" si="84"/>
        <v/>
      </c>
      <c r="O146" s="24" t="str">
        <f t="shared" si="84"/>
        <v/>
      </c>
      <c r="P146" s="24" t="str">
        <f t="shared" si="84"/>
        <v/>
      </c>
      <c r="Q146" s="24" t="str">
        <f t="shared" si="84"/>
        <v/>
      </c>
      <c r="R146" s="24" t="str">
        <f t="shared" si="84"/>
        <v/>
      </c>
      <c r="S146" s="24" t="str">
        <f t="shared" si="84"/>
        <v/>
      </c>
      <c r="T146" s="24" t="str">
        <f t="shared" si="84"/>
        <v/>
      </c>
      <c r="U146" s="24" t="str">
        <f t="shared" si="84"/>
        <v/>
      </c>
      <c r="V146" s="24" t="str">
        <f t="shared" si="84"/>
        <v/>
      </c>
      <c r="W146" s="24" t="str">
        <f t="shared" si="84"/>
        <v/>
      </c>
      <c r="X146" s="400"/>
    </row>
    <row r="147" spans="7:24" ht="20.149999999999999" customHeight="1" x14ac:dyDescent="0.35">
      <c r="G147" s="396"/>
      <c r="H147" s="23" t="str">
        <f t="shared" ref="H147:K147" si="85">IF(H109="","",H109)</f>
        <v/>
      </c>
      <c r="I147" s="24" t="str">
        <f t="shared" si="85"/>
        <v/>
      </c>
      <c r="J147" s="24" t="str">
        <f t="shared" si="85"/>
        <v/>
      </c>
      <c r="K147" s="37" t="str">
        <f t="shared" si="85"/>
        <v/>
      </c>
      <c r="L147" s="23" t="str">
        <f t="shared" ref="L147:W147" si="86">IF(L109="","",IF(L109=0,0,(ROUND(L109,3-1-INT(LOG10(ABS(L109)))))))</f>
        <v/>
      </c>
      <c r="M147" s="24" t="str">
        <f t="shared" si="86"/>
        <v/>
      </c>
      <c r="N147" s="24" t="str">
        <f t="shared" si="86"/>
        <v/>
      </c>
      <c r="O147" s="24" t="str">
        <f t="shared" si="86"/>
        <v/>
      </c>
      <c r="P147" s="24" t="str">
        <f t="shared" si="86"/>
        <v/>
      </c>
      <c r="Q147" s="24" t="str">
        <f t="shared" si="86"/>
        <v/>
      </c>
      <c r="R147" s="24" t="str">
        <f t="shared" si="86"/>
        <v/>
      </c>
      <c r="S147" s="24" t="str">
        <f t="shared" si="86"/>
        <v/>
      </c>
      <c r="T147" s="24" t="str">
        <f t="shared" si="86"/>
        <v/>
      </c>
      <c r="U147" s="24" t="str">
        <f t="shared" si="86"/>
        <v/>
      </c>
      <c r="V147" s="24" t="str">
        <f t="shared" si="86"/>
        <v/>
      </c>
      <c r="W147" s="24" t="str">
        <f t="shared" si="86"/>
        <v/>
      </c>
      <c r="X147" s="400"/>
    </row>
    <row r="148" spans="7:24" ht="20.149999999999999" customHeight="1" x14ac:dyDescent="0.35">
      <c r="G148" s="396"/>
      <c r="H148" s="23" t="str">
        <f t="shared" ref="H148:K148" si="87">IF(H110="","",H110)</f>
        <v/>
      </c>
      <c r="I148" s="24" t="str">
        <f t="shared" si="87"/>
        <v/>
      </c>
      <c r="J148" s="24" t="str">
        <f t="shared" si="87"/>
        <v/>
      </c>
      <c r="K148" s="37" t="str">
        <f t="shared" si="87"/>
        <v/>
      </c>
      <c r="L148" s="23" t="str">
        <f t="shared" ref="L148:W148" si="88">IF(L110="","",IF(L110=0,0,(ROUND(L110,3-1-INT(LOG10(ABS(L110)))))))</f>
        <v/>
      </c>
      <c r="M148" s="24" t="str">
        <f t="shared" si="88"/>
        <v/>
      </c>
      <c r="N148" s="24" t="str">
        <f t="shared" si="88"/>
        <v/>
      </c>
      <c r="O148" s="24" t="str">
        <f t="shared" si="88"/>
        <v/>
      </c>
      <c r="P148" s="24" t="str">
        <f t="shared" si="88"/>
        <v/>
      </c>
      <c r="Q148" s="24" t="str">
        <f t="shared" si="88"/>
        <v/>
      </c>
      <c r="R148" s="24" t="str">
        <f t="shared" si="88"/>
        <v/>
      </c>
      <c r="S148" s="24" t="str">
        <f t="shared" si="88"/>
        <v/>
      </c>
      <c r="T148" s="24" t="str">
        <f t="shared" si="88"/>
        <v/>
      </c>
      <c r="U148" s="24" t="str">
        <f t="shared" si="88"/>
        <v/>
      </c>
      <c r="V148" s="24" t="str">
        <f t="shared" si="88"/>
        <v/>
      </c>
      <c r="W148" s="24" t="str">
        <f t="shared" si="88"/>
        <v/>
      </c>
      <c r="X148" s="400"/>
    </row>
    <row r="149" spans="7:24" ht="20.149999999999999" customHeight="1" x14ac:dyDescent="0.35">
      <c r="G149" s="396"/>
      <c r="H149" s="23" t="str">
        <f t="shared" ref="H149:K149" si="89">IF(H111="","",H111)</f>
        <v/>
      </c>
      <c r="I149" s="24" t="str">
        <f t="shared" si="89"/>
        <v/>
      </c>
      <c r="J149" s="24" t="str">
        <f t="shared" si="89"/>
        <v/>
      </c>
      <c r="K149" s="37" t="str">
        <f t="shared" si="89"/>
        <v/>
      </c>
      <c r="L149" s="23" t="str">
        <f t="shared" ref="L149:W149" si="90">IF(L111="","",IF(L111=0,0,(ROUND(L111,3-1-INT(LOG10(ABS(L111)))))))</f>
        <v/>
      </c>
      <c r="M149" s="24" t="str">
        <f t="shared" si="90"/>
        <v/>
      </c>
      <c r="N149" s="24" t="str">
        <f t="shared" si="90"/>
        <v/>
      </c>
      <c r="O149" s="24" t="str">
        <f t="shared" si="90"/>
        <v/>
      </c>
      <c r="P149" s="24" t="str">
        <f t="shared" si="90"/>
        <v/>
      </c>
      <c r="Q149" s="24" t="str">
        <f t="shared" si="90"/>
        <v/>
      </c>
      <c r="R149" s="24" t="str">
        <f t="shared" si="90"/>
        <v/>
      </c>
      <c r="S149" s="24" t="str">
        <f t="shared" si="90"/>
        <v/>
      </c>
      <c r="T149" s="24" t="str">
        <f t="shared" si="90"/>
        <v/>
      </c>
      <c r="U149" s="24" t="str">
        <f t="shared" si="90"/>
        <v/>
      </c>
      <c r="V149" s="24" t="str">
        <f t="shared" si="90"/>
        <v/>
      </c>
      <c r="W149" s="24" t="str">
        <f t="shared" si="90"/>
        <v/>
      </c>
      <c r="X149" s="400"/>
    </row>
    <row r="150" spans="7:24" x14ac:dyDescent="0.35">
      <c r="G150" s="396"/>
      <c r="H150" s="23" t="str">
        <f t="shared" ref="H150:K150" si="91">IF(H112="","",H112)</f>
        <v/>
      </c>
      <c r="I150" s="24" t="str">
        <f t="shared" si="91"/>
        <v/>
      </c>
      <c r="J150" s="24" t="str">
        <f t="shared" si="91"/>
        <v/>
      </c>
      <c r="K150" s="37" t="str">
        <f t="shared" si="91"/>
        <v/>
      </c>
      <c r="L150" s="23" t="str">
        <f t="shared" ref="L150:W150" si="92">IF(L112="","",IF(L112=0,0,(ROUND(L112,3-1-INT(LOG10(ABS(L112)))))))</f>
        <v/>
      </c>
      <c r="M150" s="24" t="str">
        <f t="shared" si="92"/>
        <v/>
      </c>
      <c r="N150" s="24" t="str">
        <f t="shared" si="92"/>
        <v/>
      </c>
      <c r="O150" s="24" t="str">
        <f t="shared" si="92"/>
        <v/>
      </c>
      <c r="P150" s="24" t="str">
        <f t="shared" si="92"/>
        <v/>
      </c>
      <c r="Q150" s="24" t="str">
        <f t="shared" si="92"/>
        <v/>
      </c>
      <c r="R150" s="24" t="str">
        <f t="shared" si="92"/>
        <v/>
      </c>
      <c r="S150" s="24" t="str">
        <f t="shared" si="92"/>
        <v/>
      </c>
      <c r="T150" s="24" t="str">
        <f t="shared" si="92"/>
        <v/>
      </c>
      <c r="U150" s="24" t="str">
        <f t="shared" si="92"/>
        <v/>
      </c>
      <c r="V150" s="24" t="str">
        <f t="shared" si="92"/>
        <v/>
      </c>
      <c r="W150" s="24" t="str">
        <f t="shared" si="92"/>
        <v/>
      </c>
      <c r="X150" s="400"/>
    </row>
    <row r="151" spans="7:24" ht="20.149999999999999" customHeight="1" x14ac:dyDescent="0.35">
      <c r="G151" s="396"/>
      <c r="H151" s="23" t="str">
        <f t="shared" ref="H151:K151" si="93">IF(H113="","",H113)</f>
        <v/>
      </c>
      <c r="I151" s="24" t="str">
        <f t="shared" si="93"/>
        <v/>
      </c>
      <c r="J151" s="24" t="str">
        <f t="shared" si="93"/>
        <v/>
      </c>
      <c r="K151" s="37" t="str">
        <f t="shared" si="93"/>
        <v/>
      </c>
      <c r="L151" s="23" t="str">
        <f t="shared" ref="L151:W151" si="94">IF(L113="","",IF(L113=0,0,(ROUND(L113,3-1-INT(LOG10(ABS(L113)))))))</f>
        <v/>
      </c>
      <c r="M151" s="24" t="str">
        <f t="shared" si="94"/>
        <v/>
      </c>
      <c r="N151" s="24" t="str">
        <f t="shared" si="94"/>
        <v/>
      </c>
      <c r="O151" s="24" t="str">
        <f t="shared" si="94"/>
        <v/>
      </c>
      <c r="P151" s="24" t="str">
        <f t="shared" si="94"/>
        <v/>
      </c>
      <c r="Q151" s="24" t="str">
        <f t="shared" si="94"/>
        <v/>
      </c>
      <c r="R151" s="24" t="str">
        <f t="shared" si="94"/>
        <v/>
      </c>
      <c r="S151" s="24" t="str">
        <f t="shared" si="94"/>
        <v/>
      </c>
      <c r="T151" s="24" t="str">
        <f t="shared" si="94"/>
        <v/>
      </c>
      <c r="U151" s="24" t="str">
        <f t="shared" si="94"/>
        <v/>
      </c>
      <c r="V151" s="24" t="str">
        <f t="shared" si="94"/>
        <v/>
      </c>
      <c r="W151" s="24" t="str">
        <f t="shared" si="94"/>
        <v/>
      </c>
      <c r="X151" s="400"/>
    </row>
    <row r="152" spans="7:24" ht="20.149999999999999" customHeight="1" x14ac:dyDescent="0.35">
      <c r="G152" s="396"/>
      <c r="H152" s="23" t="str">
        <f t="shared" ref="H152:K152" si="95">IF(H114="","",H114)</f>
        <v/>
      </c>
      <c r="I152" s="24" t="str">
        <f t="shared" si="95"/>
        <v/>
      </c>
      <c r="J152" s="24" t="str">
        <f t="shared" si="95"/>
        <v/>
      </c>
      <c r="K152" s="37" t="str">
        <f t="shared" si="95"/>
        <v/>
      </c>
      <c r="L152" s="23" t="str">
        <f t="shared" ref="L152:W152" si="96">IF(L114="","",IF(L114=0,0,(ROUND(L114,3-1-INT(LOG10(ABS(L114)))))))</f>
        <v/>
      </c>
      <c r="M152" s="24" t="str">
        <f t="shared" si="96"/>
        <v/>
      </c>
      <c r="N152" s="24" t="str">
        <f t="shared" si="96"/>
        <v/>
      </c>
      <c r="O152" s="24" t="str">
        <f t="shared" si="96"/>
        <v/>
      </c>
      <c r="P152" s="24" t="str">
        <f t="shared" si="96"/>
        <v/>
      </c>
      <c r="Q152" s="24" t="str">
        <f t="shared" si="96"/>
        <v/>
      </c>
      <c r="R152" s="24" t="str">
        <f t="shared" si="96"/>
        <v/>
      </c>
      <c r="S152" s="24" t="str">
        <f t="shared" si="96"/>
        <v/>
      </c>
      <c r="T152" s="24" t="str">
        <f t="shared" si="96"/>
        <v/>
      </c>
      <c r="U152" s="24" t="str">
        <f t="shared" si="96"/>
        <v/>
      </c>
      <c r="V152" s="24" t="str">
        <f t="shared" si="96"/>
        <v/>
      </c>
      <c r="W152" s="24" t="str">
        <f t="shared" si="96"/>
        <v/>
      </c>
      <c r="X152" s="400"/>
    </row>
    <row r="153" spans="7:24" ht="20.149999999999999" customHeight="1" thickBot="1" x14ac:dyDescent="0.4">
      <c r="G153" s="396"/>
      <c r="H153" s="28" t="str">
        <f t="shared" ref="H153:K153" si="97">IF(H115="","",H115)</f>
        <v/>
      </c>
      <c r="I153" s="29" t="str">
        <f t="shared" si="97"/>
        <v/>
      </c>
      <c r="J153" s="29" t="str">
        <f t="shared" si="97"/>
        <v/>
      </c>
      <c r="K153" s="38" t="str">
        <f t="shared" si="97"/>
        <v/>
      </c>
      <c r="L153" s="28" t="str">
        <f t="shared" ref="L153:W153" si="98">IF(L115="","",IF(L115=0,0,(ROUND(L115,3-1-INT(LOG10(ABS(L115)))))))</f>
        <v/>
      </c>
      <c r="M153" s="29" t="str">
        <f t="shared" si="98"/>
        <v/>
      </c>
      <c r="N153" s="29" t="str">
        <f t="shared" si="98"/>
        <v/>
      </c>
      <c r="O153" s="29" t="str">
        <f t="shared" si="98"/>
        <v/>
      </c>
      <c r="P153" s="29" t="str">
        <f t="shared" si="98"/>
        <v/>
      </c>
      <c r="Q153" s="29" t="str">
        <f t="shared" si="98"/>
        <v/>
      </c>
      <c r="R153" s="29" t="str">
        <f t="shared" si="98"/>
        <v/>
      </c>
      <c r="S153" s="29" t="str">
        <f t="shared" si="98"/>
        <v/>
      </c>
      <c r="T153" s="29" t="str">
        <f t="shared" si="98"/>
        <v/>
      </c>
      <c r="U153" s="29" t="str">
        <f t="shared" si="98"/>
        <v/>
      </c>
      <c r="V153" s="29" t="str">
        <f t="shared" si="98"/>
        <v/>
      </c>
      <c r="W153" s="29" t="str">
        <f t="shared" si="98"/>
        <v/>
      </c>
      <c r="X153" s="400"/>
    </row>
    <row r="154" spans="7:24" ht="20.149999999999999" customHeight="1" thickBot="1" x14ac:dyDescent="0.4">
      <c r="G154" s="396"/>
      <c r="H154" s="13"/>
      <c r="I154" s="14"/>
      <c r="J154" s="12" t="s">
        <v>142</v>
      </c>
      <c r="K154" s="50"/>
      <c r="L154" s="219" t="str">
        <f>IF(COUNT(L124:L153)&lt;1,"", AVERAGE(L124:L153))</f>
        <v/>
      </c>
      <c r="M154" s="220" t="str">
        <f t="shared" ref="M154:W154" si="99">IF(COUNT(M124:M153)&lt;1,"", AVERAGE(M124:M153))</f>
        <v/>
      </c>
      <c r="N154" s="220" t="str">
        <f t="shared" si="99"/>
        <v/>
      </c>
      <c r="O154" s="220" t="str">
        <f t="shared" si="99"/>
        <v/>
      </c>
      <c r="P154" s="231" t="str">
        <f t="shared" si="99"/>
        <v/>
      </c>
      <c r="Q154" s="220" t="str">
        <f t="shared" si="99"/>
        <v/>
      </c>
      <c r="R154" s="220" t="str">
        <f t="shared" si="99"/>
        <v/>
      </c>
      <c r="S154" s="220" t="str">
        <f t="shared" si="99"/>
        <v/>
      </c>
      <c r="T154" s="220" t="str">
        <f t="shared" si="99"/>
        <v/>
      </c>
      <c r="U154" s="220" t="str">
        <f t="shared" si="99"/>
        <v/>
      </c>
      <c r="V154" s="220" t="str">
        <f t="shared" si="99"/>
        <v/>
      </c>
      <c r="W154" s="220" t="str">
        <f t="shared" si="99"/>
        <v/>
      </c>
      <c r="X154" s="400"/>
    </row>
    <row r="155" spans="7:24" ht="20.149999999999999" customHeight="1" thickBot="1" x14ac:dyDescent="0.4">
      <c r="G155" s="397"/>
      <c r="H155" s="413"/>
      <c r="I155" s="413"/>
      <c r="J155" s="413"/>
      <c r="K155" s="413"/>
      <c r="L155" s="414"/>
      <c r="M155" s="414"/>
      <c r="N155" s="414"/>
      <c r="O155" s="414"/>
      <c r="P155" s="414"/>
      <c r="Q155" s="414"/>
      <c r="R155" s="414"/>
      <c r="S155" s="414"/>
      <c r="T155" s="414"/>
      <c r="U155" s="398"/>
      <c r="V155" s="398"/>
      <c r="W155" s="398"/>
      <c r="X155" s="399"/>
    </row>
    <row r="156" spans="7:24" ht="20.149999999999999" customHeight="1" x14ac:dyDescent="0.35"/>
    <row r="157" spans="7:24" ht="20.149999999999999" customHeight="1" x14ac:dyDescent="0.35"/>
    <row r="158" spans="7:24" ht="20.149999999999999" customHeight="1" thickBot="1" x14ac:dyDescent="0.4">
      <c r="H158" s="19" t="s">
        <v>93</v>
      </c>
    </row>
    <row r="159" spans="7:24" ht="20.149999999999999" customHeight="1" thickBot="1" x14ac:dyDescent="0.4">
      <c r="G159" s="395"/>
      <c r="H159" s="393"/>
      <c r="I159" s="393"/>
      <c r="J159" s="393"/>
      <c r="K159" s="401"/>
      <c r="L159" s="393"/>
      <c r="M159" s="393"/>
      <c r="N159" s="393"/>
      <c r="O159" s="393"/>
      <c r="P159" s="393"/>
      <c r="Q159" s="393"/>
      <c r="R159" s="393"/>
      <c r="S159" s="393"/>
      <c r="T159" s="393"/>
      <c r="U159" s="393"/>
      <c r="V159" s="393"/>
      <c r="W159" s="393"/>
      <c r="X159" s="394"/>
    </row>
    <row r="160" spans="7:24" ht="20.149999999999999" customHeight="1" x14ac:dyDescent="0.35">
      <c r="G160" s="396"/>
      <c r="H160" s="476"/>
      <c r="I160" s="477"/>
      <c r="J160" s="478"/>
      <c r="K160" s="177" t="s">
        <v>9</v>
      </c>
      <c r="L160" s="520" t="s">
        <v>263</v>
      </c>
      <c r="M160" s="521"/>
      <c r="N160" s="521"/>
      <c r="O160" s="521"/>
      <c r="P160" s="521"/>
      <c r="Q160" s="521"/>
      <c r="R160" s="521"/>
      <c r="S160" s="521"/>
      <c r="T160" s="521"/>
      <c r="U160" s="521"/>
      <c r="V160" s="521"/>
      <c r="W160" s="522"/>
      <c r="X160" s="400"/>
    </row>
    <row r="161" spans="7:24" ht="44.25" customHeight="1" thickBot="1" x14ac:dyDescent="0.4">
      <c r="G161" s="396"/>
      <c r="H161" s="479"/>
      <c r="I161" s="480"/>
      <c r="J161" s="481"/>
      <c r="K161" s="178"/>
      <c r="L161" s="9" t="s">
        <v>248</v>
      </c>
      <c r="M161" s="10" t="s">
        <v>249</v>
      </c>
      <c r="N161" s="10" t="s">
        <v>250</v>
      </c>
      <c r="O161" s="17" t="s">
        <v>251</v>
      </c>
      <c r="P161" s="17" t="s">
        <v>252</v>
      </c>
      <c r="Q161" s="17" t="s">
        <v>253</v>
      </c>
      <c r="R161" s="138" t="s">
        <v>254</v>
      </c>
      <c r="S161" s="238" t="s">
        <v>255</v>
      </c>
      <c r="T161" s="10" t="s">
        <v>256</v>
      </c>
      <c r="U161" s="238" t="s">
        <v>257</v>
      </c>
      <c r="V161" s="238" t="s">
        <v>258</v>
      </c>
      <c r="W161" s="161" t="s">
        <v>259</v>
      </c>
      <c r="X161" s="400"/>
    </row>
    <row r="162" spans="7:24" ht="20.149999999999999" customHeight="1" x14ac:dyDescent="0.35">
      <c r="G162" s="396"/>
      <c r="H162" s="479"/>
      <c r="I162" s="480"/>
      <c r="J162" s="481"/>
      <c r="K162" s="179" t="s">
        <v>13</v>
      </c>
      <c r="L162" s="20" t="str">
        <f>IF(COUNTIF($I$124:$I$153,"Area i")&lt;1,"",AVERAGEIF($I$124:$I$153,"Area i",L$124:L$153))</f>
        <v/>
      </c>
      <c r="M162" s="21" t="str">
        <f t="shared" ref="M162:W162" si="100">IF(COUNTIF($I$124:$I$153,"Area i")&lt;1,"",AVERAGEIF($I$124:$I$153,"Area i",M$124:M$153))</f>
        <v/>
      </c>
      <c r="N162" s="21" t="str">
        <f t="shared" si="100"/>
        <v/>
      </c>
      <c r="O162" s="21" t="str">
        <f t="shared" si="100"/>
        <v/>
      </c>
      <c r="P162" s="21" t="str">
        <f t="shared" si="100"/>
        <v/>
      </c>
      <c r="Q162" s="21" t="str">
        <f t="shared" si="100"/>
        <v/>
      </c>
      <c r="R162" s="21" t="str">
        <f t="shared" si="100"/>
        <v/>
      </c>
      <c r="S162" s="21" t="str">
        <f t="shared" si="100"/>
        <v/>
      </c>
      <c r="T162" s="21" t="str">
        <f t="shared" si="100"/>
        <v/>
      </c>
      <c r="U162" s="140" t="str">
        <f t="shared" si="100"/>
        <v/>
      </c>
      <c r="V162" s="21" t="str">
        <f t="shared" si="100"/>
        <v/>
      </c>
      <c r="W162" s="21" t="str">
        <f t="shared" si="100"/>
        <v/>
      </c>
      <c r="X162" s="400"/>
    </row>
    <row r="163" spans="7:24" x14ac:dyDescent="0.35">
      <c r="G163" s="396"/>
      <c r="H163" s="479"/>
      <c r="I163" s="480"/>
      <c r="J163" s="481"/>
      <c r="K163" s="180" t="s">
        <v>14</v>
      </c>
      <c r="L163" s="23" t="str">
        <f>IF(COUNTIF($I$124:$I$153,"Area ii")&lt;1,"",AVERAGEIF($I$124:$I$153,"Area ii",L$124:L$153))</f>
        <v/>
      </c>
      <c r="M163" s="24" t="str">
        <f t="shared" ref="M163:W163" si="101">IF(COUNTIF($I$124:$I$153,"Area ii")&lt;1,"",AVERAGEIF($I$124:$I$153,"Area ii",M$124:M$153))</f>
        <v/>
      </c>
      <c r="N163" s="24" t="str">
        <f t="shared" si="101"/>
        <v/>
      </c>
      <c r="O163" s="24" t="str">
        <f t="shared" si="101"/>
        <v/>
      </c>
      <c r="P163" s="24" t="str">
        <f t="shared" si="101"/>
        <v/>
      </c>
      <c r="Q163" s="24" t="str">
        <f t="shared" si="101"/>
        <v/>
      </c>
      <c r="R163" s="24" t="str">
        <f t="shared" si="101"/>
        <v/>
      </c>
      <c r="S163" s="24" t="str">
        <f t="shared" si="101"/>
        <v/>
      </c>
      <c r="T163" s="24" t="str">
        <f t="shared" si="101"/>
        <v/>
      </c>
      <c r="U163" s="141" t="str">
        <f t="shared" si="101"/>
        <v/>
      </c>
      <c r="V163" s="24" t="str">
        <f t="shared" si="101"/>
        <v/>
      </c>
      <c r="W163" s="24" t="str">
        <f t="shared" si="101"/>
        <v/>
      </c>
      <c r="X163" s="400"/>
    </row>
    <row r="164" spans="7:24" ht="20.149999999999999" customHeight="1" x14ac:dyDescent="0.35">
      <c r="G164" s="396"/>
      <c r="H164" s="479"/>
      <c r="I164" s="480"/>
      <c r="J164" s="481"/>
      <c r="K164" s="180" t="s">
        <v>15</v>
      </c>
      <c r="L164" s="23" t="str">
        <f>IF(COUNTIF($I$124:$I$153,"Area iii")&lt;1,"",AVERAGEIF($I$124:$I$153,"Area iii",L$124:L$153))</f>
        <v/>
      </c>
      <c r="M164" s="24" t="str">
        <f t="shared" ref="M164:W164" si="102">IF(COUNTIF($I$124:$I$153,"Area iii")&lt;1,"",AVERAGEIF($I$124:$I$153,"Area iii",M$124:M$153))</f>
        <v/>
      </c>
      <c r="N164" s="24" t="str">
        <f t="shared" si="102"/>
        <v/>
      </c>
      <c r="O164" s="24" t="str">
        <f t="shared" si="102"/>
        <v/>
      </c>
      <c r="P164" s="24" t="str">
        <f t="shared" si="102"/>
        <v/>
      </c>
      <c r="Q164" s="24" t="str">
        <f t="shared" si="102"/>
        <v/>
      </c>
      <c r="R164" s="24" t="str">
        <f t="shared" si="102"/>
        <v/>
      </c>
      <c r="S164" s="24" t="str">
        <f t="shared" si="102"/>
        <v/>
      </c>
      <c r="T164" s="24" t="str">
        <f t="shared" si="102"/>
        <v/>
      </c>
      <c r="U164" s="141" t="str">
        <f t="shared" si="102"/>
        <v/>
      </c>
      <c r="V164" s="24" t="str">
        <f t="shared" si="102"/>
        <v/>
      </c>
      <c r="W164" s="24" t="str">
        <f t="shared" si="102"/>
        <v/>
      </c>
      <c r="X164" s="400"/>
    </row>
    <row r="165" spans="7:24" ht="20.149999999999999" customHeight="1" x14ac:dyDescent="0.35">
      <c r="G165" s="396"/>
      <c r="H165" s="479"/>
      <c r="I165" s="480"/>
      <c r="J165" s="481"/>
      <c r="K165" s="180" t="s">
        <v>16</v>
      </c>
      <c r="L165" s="23" t="str">
        <f>IF(COUNTIF($I$124:$I$153,"Area iv")&lt;1,"",AVERAGEIF($I$124:$I$153,"Area iv",L$124:L$153))</f>
        <v/>
      </c>
      <c r="M165" s="24" t="str">
        <f t="shared" ref="M165:W165" si="103">IF(COUNTIF($I$124:$I$153,"Area iv")&lt;1,"",AVERAGEIF($I$124:$I$153,"Area iv",M$124:M$153))</f>
        <v/>
      </c>
      <c r="N165" s="24" t="str">
        <f t="shared" si="103"/>
        <v/>
      </c>
      <c r="O165" s="24" t="str">
        <f t="shared" si="103"/>
        <v/>
      </c>
      <c r="P165" s="24" t="str">
        <f t="shared" si="103"/>
        <v/>
      </c>
      <c r="Q165" s="24" t="str">
        <f t="shared" si="103"/>
        <v/>
      </c>
      <c r="R165" s="24" t="str">
        <f t="shared" si="103"/>
        <v/>
      </c>
      <c r="S165" s="24" t="str">
        <f t="shared" si="103"/>
        <v/>
      </c>
      <c r="T165" s="24" t="str">
        <f t="shared" si="103"/>
        <v/>
      </c>
      <c r="U165" s="141" t="str">
        <f t="shared" si="103"/>
        <v/>
      </c>
      <c r="V165" s="24" t="str">
        <f t="shared" si="103"/>
        <v/>
      </c>
      <c r="W165" s="24" t="str">
        <f t="shared" si="103"/>
        <v/>
      </c>
      <c r="X165" s="400"/>
    </row>
    <row r="166" spans="7:24" ht="20.149999999999999" customHeight="1" x14ac:dyDescent="0.35">
      <c r="G166" s="396"/>
      <c r="H166" s="479"/>
      <c r="I166" s="480"/>
      <c r="J166" s="481"/>
      <c r="K166" s="180" t="s">
        <v>17</v>
      </c>
      <c r="L166" s="23" t="str">
        <f>IF(COUNTIF($I$124:$I$153,"Area v")&lt;1,"",AVERAGEIF($I$124:$I$153,"Area v",L$124:L$153))</f>
        <v/>
      </c>
      <c r="M166" s="24" t="str">
        <f t="shared" ref="M166:W166" si="104">IF(COUNTIF($I$124:$I$153,"Area v")&lt;1,"",AVERAGEIF($I$124:$I$153,"Area v",M$124:M$153))</f>
        <v/>
      </c>
      <c r="N166" s="24" t="str">
        <f t="shared" si="104"/>
        <v/>
      </c>
      <c r="O166" s="24" t="str">
        <f t="shared" si="104"/>
        <v/>
      </c>
      <c r="P166" s="24" t="str">
        <f t="shared" si="104"/>
        <v/>
      </c>
      <c r="Q166" s="24" t="str">
        <f t="shared" si="104"/>
        <v/>
      </c>
      <c r="R166" s="24" t="str">
        <f t="shared" si="104"/>
        <v/>
      </c>
      <c r="S166" s="24" t="str">
        <f t="shared" si="104"/>
        <v/>
      </c>
      <c r="T166" s="24" t="str">
        <f t="shared" si="104"/>
        <v/>
      </c>
      <c r="U166" s="141" t="str">
        <f t="shared" si="104"/>
        <v/>
      </c>
      <c r="V166" s="24" t="str">
        <f t="shared" si="104"/>
        <v/>
      </c>
      <c r="W166" s="24" t="str">
        <f t="shared" si="104"/>
        <v/>
      </c>
      <c r="X166" s="400"/>
    </row>
    <row r="167" spans="7:24" ht="20.149999999999999" customHeight="1" thickBot="1" x14ac:dyDescent="0.4">
      <c r="G167" s="396"/>
      <c r="H167" s="479"/>
      <c r="I167" s="480"/>
      <c r="J167" s="481"/>
      <c r="K167" s="181" t="s">
        <v>18</v>
      </c>
      <c r="L167" s="28" t="str">
        <f>IF(COUNTIF($I$124:$I$153,"Area vi")&lt;1,"",AVERAGEIF($I$124:$I$153,"Area vi",L$124:L$153))</f>
        <v/>
      </c>
      <c r="M167" s="24" t="str">
        <f t="shared" ref="M167:W167" si="105">IF(COUNTIF($I$124:$I$153,"Area vi")&lt;1,"",AVERAGEIF($I$124:$I$153,"Area vi",M$124:M$153))</f>
        <v/>
      </c>
      <c r="N167" s="24" t="str">
        <f t="shared" si="105"/>
        <v/>
      </c>
      <c r="O167" s="24" t="str">
        <f t="shared" si="105"/>
        <v/>
      </c>
      <c r="P167" s="24" t="str">
        <f t="shared" si="105"/>
        <v/>
      </c>
      <c r="Q167" s="24" t="str">
        <f t="shared" si="105"/>
        <v/>
      </c>
      <c r="R167" s="24" t="str">
        <f t="shared" si="105"/>
        <v/>
      </c>
      <c r="S167" s="24" t="str">
        <f t="shared" si="105"/>
        <v/>
      </c>
      <c r="T167" s="29" t="str">
        <f t="shared" si="105"/>
        <v/>
      </c>
      <c r="U167" s="239" t="str">
        <f t="shared" si="105"/>
        <v/>
      </c>
      <c r="V167" s="24" t="str">
        <f t="shared" si="105"/>
        <v/>
      </c>
      <c r="W167" s="24" t="str">
        <f t="shared" si="105"/>
        <v/>
      </c>
      <c r="X167" s="400"/>
    </row>
    <row r="168" spans="7:24" ht="20.149999999999999" customHeight="1" thickBot="1" x14ac:dyDescent="0.4">
      <c r="G168" s="396"/>
      <c r="H168" s="482"/>
      <c r="I168" s="483"/>
      <c r="J168" s="484"/>
      <c r="K168" s="132" t="s">
        <v>142</v>
      </c>
      <c r="L168" s="219" t="str">
        <f>IF(COUNT(L162:L167)&lt;1,"", AVERAGE(L162:L167))</f>
        <v/>
      </c>
      <c r="M168" s="220" t="str">
        <f t="shared" ref="M168:W168" si="106">IF(COUNT(M162:M167)&lt;1,"", AVERAGE(M162:M167))</f>
        <v/>
      </c>
      <c r="N168" s="220" t="str">
        <f t="shared" si="106"/>
        <v/>
      </c>
      <c r="O168" s="220" t="str">
        <f t="shared" si="106"/>
        <v/>
      </c>
      <c r="P168" s="231" t="str">
        <f t="shared" si="106"/>
        <v/>
      </c>
      <c r="Q168" s="220" t="str">
        <f t="shared" si="106"/>
        <v/>
      </c>
      <c r="R168" s="220" t="str">
        <f t="shared" si="106"/>
        <v/>
      </c>
      <c r="S168" s="220" t="str">
        <f t="shared" si="106"/>
        <v/>
      </c>
      <c r="T168" s="220" t="str">
        <f t="shared" si="106"/>
        <v/>
      </c>
      <c r="U168" s="240" t="str">
        <f t="shared" si="106"/>
        <v/>
      </c>
      <c r="V168" s="220" t="str">
        <f t="shared" si="106"/>
        <v/>
      </c>
      <c r="W168" s="220" t="str">
        <f t="shared" si="106"/>
        <v/>
      </c>
      <c r="X168" s="400"/>
    </row>
    <row r="169" spans="7:24" ht="20.149999999999999" customHeight="1" thickBot="1" x14ac:dyDescent="0.4">
      <c r="G169" s="397"/>
      <c r="H169" s="413"/>
      <c r="I169" s="413"/>
      <c r="J169" s="413"/>
      <c r="K169" s="427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399"/>
    </row>
    <row r="170" spans="7:24" ht="20.149999999999999" customHeight="1" x14ac:dyDescent="0.35">
      <c r="X170" s="3"/>
    </row>
    <row r="171" spans="7:24" ht="20.149999999999999" customHeight="1" x14ac:dyDescent="0.35">
      <c r="P171" s="3" t="s">
        <v>135</v>
      </c>
      <c r="X171" s="3"/>
    </row>
    <row r="172" spans="7:24" ht="20.149999999999999" customHeight="1" thickBot="1" x14ac:dyDescent="0.4">
      <c r="H172" s="19" t="s">
        <v>143</v>
      </c>
      <c r="X172" s="3"/>
    </row>
    <row r="173" spans="7:24" ht="20.149999999999999" customHeight="1" thickBot="1" x14ac:dyDescent="0.4">
      <c r="G173" s="395"/>
      <c r="H173" s="393"/>
      <c r="I173" s="393"/>
      <c r="J173" s="393"/>
      <c r="K173" s="401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4"/>
    </row>
    <row r="174" spans="7:24" ht="20.149999999999999" customHeight="1" x14ac:dyDescent="0.35">
      <c r="G174" s="396"/>
      <c r="H174" s="476"/>
      <c r="I174" s="124"/>
      <c r="J174" s="478"/>
      <c r="K174" s="554" t="s">
        <v>9</v>
      </c>
      <c r="L174" s="520" t="s">
        <v>263</v>
      </c>
      <c r="M174" s="521"/>
      <c r="N174" s="521"/>
      <c r="O174" s="521"/>
      <c r="P174" s="521"/>
      <c r="Q174" s="521"/>
      <c r="R174" s="521"/>
      <c r="S174" s="521"/>
      <c r="T174" s="521"/>
      <c r="U174" s="521"/>
      <c r="V174" s="521"/>
      <c r="W174" s="522"/>
      <c r="X174" s="400"/>
    </row>
    <row r="175" spans="7:24" ht="53.25" customHeight="1" thickBot="1" x14ac:dyDescent="0.4">
      <c r="G175" s="396"/>
      <c r="H175" s="479"/>
      <c r="J175" s="481"/>
      <c r="K175" s="555"/>
      <c r="L175" s="9" t="s">
        <v>248</v>
      </c>
      <c r="M175" s="10" t="s">
        <v>249</v>
      </c>
      <c r="N175" s="10" t="s">
        <v>250</v>
      </c>
      <c r="O175" s="17" t="s">
        <v>251</v>
      </c>
      <c r="P175" s="17" t="s">
        <v>252</v>
      </c>
      <c r="Q175" s="17" t="s">
        <v>253</v>
      </c>
      <c r="R175" s="138" t="s">
        <v>254</v>
      </c>
      <c r="S175" s="238" t="s">
        <v>255</v>
      </c>
      <c r="T175" s="10" t="s">
        <v>256</v>
      </c>
      <c r="U175" s="238" t="s">
        <v>257</v>
      </c>
      <c r="V175" s="238" t="s">
        <v>258</v>
      </c>
      <c r="W175" s="161" t="s">
        <v>259</v>
      </c>
      <c r="X175" s="400"/>
    </row>
    <row r="176" spans="7:24" ht="20.149999999999999" customHeight="1" x14ac:dyDescent="0.35">
      <c r="G176" s="396"/>
      <c r="H176" s="118"/>
      <c r="I176" s="119"/>
      <c r="J176" s="125"/>
      <c r="K176" s="129" t="str">
        <f t="shared" ref="K176:K181" si="107">K162</f>
        <v>Area i</v>
      </c>
      <c r="L176" s="20" t="str">
        <f>IF(L162="","",L162*'PR details'!$G4)</f>
        <v/>
      </c>
      <c r="M176" s="21" t="str">
        <f>IF(M162="","",M162*'PR details'!$G4)</f>
        <v/>
      </c>
      <c r="N176" s="21" t="str">
        <f>IF(N162="","",N162*'PR details'!$G4)</f>
        <v/>
      </c>
      <c r="O176" s="21" t="str">
        <f>IF(O162="","",O162*'PR details'!$G4)</f>
        <v/>
      </c>
      <c r="P176" s="21" t="str">
        <f>IF(P162="","",P162*'PR details'!$G4)</f>
        <v/>
      </c>
      <c r="Q176" s="21" t="str">
        <f>IF(Q162="","",Q162*'PR details'!$G4)</f>
        <v/>
      </c>
      <c r="R176" s="21" t="str">
        <f>IF(R162="","",R162*'PR details'!$G4)</f>
        <v/>
      </c>
      <c r="S176" s="21" t="str">
        <f>IF(S162="","",S162*'PR details'!$G4)</f>
        <v/>
      </c>
      <c r="T176" s="21" t="str">
        <f>IF(T162="","",T162*'PR details'!$G4)</f>
        <v/>
      </c>
      <c r="U176" s="140" t="str">
        <f>IF(U162="","",U162*'PR details'!$G4)</f>
        <v/>
      </c>
      <c r="V176" s="21" t="str">
        <f>IF(V162="","",V162*'PR details'!$G4)</f>
        <v/>
      </c>
      <c r="W176" s="21" t="str">
        <f>IF(W162="","",W162*'PR details'!$G4)</f>
        <v/>
      </c>
      <c r="X176" s="400"/>
    </row>
    <row r="177" spans="7:24" x14ac:dyDescent="0.35">
      <c r="G177" s="396"/>
      <c r="H177" s="118"/>
      <c r="I177" s="119"/>
      <c r="J177" s="125"/>
      <c r="K177" s="130" t="str">
        <f t="shared" si="107"/>
        <v>Area ii</v>
      </c>
      <c r="L177" s="23" t="str">
        <f>IF(L163="","",L163*'PR details'!$G5)</f>
        <v/>
      </c>
      <c r="M177" s="24" t="str">
        <f>IF(M163="","",M163*'PR details'!$G5)</f>
        <v/>
      </c>
      <c r="N177" s="24" t="str">
        <f>IF(N163="","",N163*'PR details'!$G5)</f>
        <v/>
      </c>
      <c r="O177" s="24" t="str">
        <f>IF(O163="","",O163*'PR details'!$G5)</f>
        <v/>
      </c>
      <c r="P177" s="24" t="str">
        <f>IF(P163="","",P163*'PR details'!$G5)</f>
        <v/>
      </c>
      <c r="Q177" s="24" t="str">
        <f>IF(Q163="","",Q163*'PR details'!$G5)</f>
        <v/>
      </c>
      <c r="R177" s="24" t="str">
        <f>IF(R163="","",R163*'PR details'!$G5)</f>
        <v/>
      </c>
      <c r="S177" s="24" t="str">
        <f>IF(S163="","",S163*'PR details'!$G5)</f>
        <v/>
      </c>
      <c r="T177" s="24" t="str">
        <f>IF(T163="","",T163*'PR details'!$G5)</f>
        <v/>
      </c>
      <c r="U177" s="141" t="str">
        <f>IF(U163="","",U163*'PR details'!$G5)</f>
        <v/>
      </c>
      <c r="V177" s="24" t="str">
        <f>IF(V163="","",V163*'PR details'!$G5)</f>
        <v/>
      </c>
      <c r="W177" s="24" t="str">
        <f>IF(W163="","",W163*'PR details'!$G5)</f>
        <v/>
      </c>
      <c r="X177" s="400"/>
    </row>
    <row r="178" spans="7:24" ht="20.149999999999999" customHeight="1" x14ac:dyDescent="0.35">
      <c r="G178" s="396"/>
      <c r="H178" s="118"/>
      <c r="I178" s="119"/>
      <c r="J178" s="125"/>
      <c r="K178" s="130" t="str">
        <f t="shared" si="107"/>
        <v>Area iii</v>
      </c>
      <c r="L178" s="23" t="str">
        <f>IF(L164="","",L164*'PR details'!$G6)</f>
        <v/>
      </c>
      <c r="M178" s="24" t="str">
        <f>IF(M164="","",M164*'PR details'!$G6)</f>
        <v/>
      </c>
      <c r="N178" s="24" t="str">
        <f>IF(N164="","",N164*'PR details'!$G6)</f>
        <v/>
      </c>
      <c r="O178" s="24" t="str">
        <f>IF(O164="","",O164*'PR details'!$G6)</f>
        <v/>
      </c>
      <c r="P178" s="24" t="str">
        <f>IF(P164="","",P164*'PR details'!$G6)</f>
        <v/>
      </c>
      <c r="Q178" s="24" t="str">
        <f>IF(Q164="","",Q164*'PR details'!$G6)</f>
        <v/>
      </c>
      <c r="R178" s="24" t="str">
        <f>IF(R164="","",R164*'PR details'!$G6)</f>
        <v/>
      </c>
      <c r="S178" s="24" t="str">
        <f>IF(S164="","",S164*'PR details'!$G6)</f>
        <v/>
      </c>
      <c r="T178" s="24" t="str">
        <f>IF(T164="","",T164*'PR details'!$G6)</f>
        <v/>
      </c>
      <c r="U178" s="141" t="str">
        <f>IF(U164="","",U164*'PR details'!$G6)</f>
        <v/>
      </c>
      <c r="V178" s="24" t="str">
        <f>IF(V164="","",V164*'PR details'!$G6)</f>
        <v/>
      </c>
      <c r="W178" s="24" t="str">
        <f>IF(W164="","",W164*'PR details'!$G6)</f>
        <v/>
      </c>
      <c r="X178" s="400"/>
    </row>
    <row r="179" spans="7:24" ht="20.149999999999999" customHeight="1" x14ac:dyDescent="0.35">
      <c r="G179" s="396"/>
      <c r="H179" s="118"/>
      <c r="I179" s="119"/>
      <c r="J179" s="125"/>
      <c r="K179" s="130" t="str">
        <f t="shared" si="107"/>
        <v>Area iv</v>
      </c>
      <c r="L179" s="23" t="str">
        <f>IF(L165="","",L165*'PR details'!$G7)</f>
        <v/>
      </c>
      <c r="M179" s="24" t="str">
        <f>IF(M165="","",M165*'PR details'!$G7)</f>
        <v/>
      </c>
      <c r="N179" s="24" t="str">
        <f>IF(N165="","",N165*'PR details'!$G7)</f>
        <v/>
      </c>
      <c r="O179" s="24" t="str">
        <f>IF(O165="","",O165*'PR details'!$G7)</f>
        <v/>
      </c>
      <c r="P179" s="24" t="str">
        <f>IF(P165="","",P165*'PR details'!$G7)</f>
        <v/>
      </c>
      <c r="Q179" s="24" t="str">
        <f>IF(Q165="","",Q165*'PR details'!$G7)</f>
        <v/>
      </c>
      <c r="R179" s="24" t="str">
        <f>IF(R165="","",R165*'PR details'!$G7)</f>
        <v/>
      </c>
      <c r="S179" s="24" t="str">
        <f>IF(S165="","",S165*'PR details'!$G7)</f>
        <v/>
      </c>
      <c r="T179" s="24" t="str">
        <f>IF(T165="","",T165*'PR details'!$G7)</f>
        <v/>
      </c>
      <c r="U179" s="141" t="str">
        <f>IF(U165="","",U165*'PR details'!$G7)</f>
        <v/>
      </c>
      <c r="V179" s="24" t="str">
        <f>IF(V165="","",V165*'PR details'!$G7)</f>
        <v/>
      </c>
      <c r="W179" s="24" t="str">
        <f>IF(W165="","",W165*'PR details'!$G7)</f>
        <v/>
      </c>
      <c r="X179" s="400"/>
    </row>
    <row r="180" spans="7:24" ht="20.149999999999999" customHeight="1" x14ac:dyDescent="0.35">
      <c r="G180" s="396"/>
      <c r="H180" s="118"/>
      <c r="I180" s="119"/>
      <c r="J180" s="125"/>
      <c r="K180" s="130" t="str">
        <f t="shared" si="107"/>
        <v>Area v</v>
      </c>
      <c r="L180" s="23" t="str">
        <f>IF(L166="","",L166*'PR details'!$G8)</f>
        <v/>
      </c>
      <c r="M180" s="24" t="str">
        <f>IF(M166="","",M166*'PR details'!$G8)</f>
        <v/>
      </c>
      <c r="N180" s="24" t="str">
        <f>IF(N166="","",N166*'PR details'!$G8)</f>
        <v/>
      </c>
      <c r="O180" s="24" t="str">
        <f>IF(O166="","",O166*'PR details'!$G8)</f>
        <v/>
      </c>
      <c r="P180" s="24" t="str">
        <f>IF(P166="","",P166*'PR details'!$G8)</f>
        <v/>
      </c>
      <c r="Q180" s="24" t="str">
        <f>IF(Q166="","",Q166*'PR details'!$G8)</f>
        <v/>
      </c>
      <c r="R180" s="24" t="str">
        <f>IF(R166="","",R166*'PR details'!$G8)</f>
        <v/>
      </c>
      <c r="S180" s="24" t="str">
        <f>IF(S166="","",S166*'PR details'!$G8)</f>
        <v/>
      </c>
      <c r="T180" s="24" t="str">
        <f>IF(T166="","",T166*'PR details'!$G8)</f>
        <v/>
      </c>
      <c r="U180" s="141" t="str">
        <f>IF(U166="","",U166*'PR details'!$G8)</f>
        <v/>
      </c>
      <c r="V180" s="24" t="str">
        <f>IF(V166="","",V166*'PR details'!$G8)</f>
        <v/>
      </c>
      <c r="W180" s="24" t="str">
        <f>IF(W166="","",W166*'PR details'!$G8)</f>
        <v/>
      </c>
      <c r="X180" s="400"/>
    </row>
    <row r="181" spans="7:24" ht="20.149999999999999" customHeight="1" thickBot="1" x14ac:dyDescent="0.4">
      <c r="G181" s="396"/>
      <c r="H181" s="118"/>
      <c r="I181" s="119"/>
      <c r="J181" s="125"/>
      <c r="K181" s="130" t="str">
        <f t="shared" si="107"/>
        <v>Area vi</v>
      </c>
      <c r="L181" s="28" t="str">
        <f>IF(L167="","",L167*'PR details'!$G9)</f>
        <v/>
      </c>
      <c r="M181" s="24" t="str">
        <f>IF(M167="","",M167*'PR details'!$G9)</f>
        <v/>
      </c>
      <c r="N181" s="24" t="str">
        <f>IF(N167="","",N167*'PR details'!$G9)</f>
        <v/>
      </c>
      <c r="O181" s="24" t="str">
        <f>IF(O167="","",O167*'PR details'!$G9)</f>
        <v/>
      </c>
      <c r="P181" s="24" t="str">
        <f>IF(P167="","",P167*'PR details'!$G9)</f>
        <v/>
      </c>
      <c r="Q181" s="24" t="str">
        <f>IF(Q167="","",Q167*'PR details'!$G9)</f>
        <v/>
      </c>
      <c r="R181" s="24" t="str">
        <f>IF(R167="","",R167*'PR details'!$G9)</f>
        <v/>
      </c>
      <c r="S181" s="24" t="str">
        <f>IF(S167="","",S167*'PR details'!$G9)</f>
        <v/>
      </c>
      <c r="T181" s="29" t="str">
        <f>IF(T167="","",T167*'PR details'!$G9)</f>
        <v/>
      </c>
      <c r="U181" s="239" t="str">
        <f>IF(U167="","",U167*'PR details'!$G9)</f>
        <v/>
      </c>
      <c r="V181" s="24" t="str">
        <f>IF(V167="","",V167*'PR details'!$G9)</f>
        <v/>
      </c>
      <c r="W181" s="24" t="str">
        <f>IF(W167="","",W167*'PR details'!$G9)</f>
        <v/>
      </c>
      <c r="X181" s="400"/>
    </row>
    <row r="182" spans="7:24" ht="20.149999999999999" customHeight="1" thickBot="1" x14ac:dyDescent="0.4">
      <c r="G182" s="397"/>
      <c r="H182" s="413"/>
      <c r="I182" s="413"/>
      <c r="J182" s="413"/>
      <c r="K182" s="427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399"/>
    </row>
    <row r="183" spans="7:24" ht="20.149999999999999" customHeight="1" x14ac:dyDescent="0.35">
      <c r="X183" s="3"/>
    </row>
    <row r="184" spans="7:24" ht="20.149999999999999" customHeight="1" x14ac:dyDescent="0.35">
      <c r="P184" s="102"/>
      <c r="X184" s="3"/>
    </row>
    <row r="185" spans="7:24" ht="20.149999999999999" customHeight="1" thickBot="1" x14ac:dyDescent="0.4">
      <c r="H185" s="19" t="s">
        <v>95</v>
      </c>
      <c r="X185" s="3"/>
    </row>
    <row r="186" spans="7:24" ht="20.149999999999999" customHeight="1" thickBot="1" x14ac:dyDescent="0.4">
      <c r="G186" s="395"/>
      <c r="H186" s="393"/>
      <c r="I186" s="393"/>
      <c r="J186" s="393"/>
      <c r="K186" s="401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4"/>
    </row>
    <row r="187" spans="7:24" ht="20.149999999999999" customHeight="1" x14ac:dyDescent="0.35">
      <c r="G187" s="396"/>
      <c r="H187" s="476"/>
      <c r="I187" s="477"/>
      <c r="J187" s="477"/>
      <c r="K187" s="478"/>
      <c r="L187" s="520" t="s">
        <v>263</v>
      </c>
      <c r="M187" s="521"/>
      <c r="N187" s="521"/>
      <c r="O187" s="521"/>
      <c r="P187" s="521"/>
      <c r="Q187" s="521"/>
      <c r="R187" s="521"/>
      <c r="S187" s="521"/>
      <c r="T187" s="521"/>
      <c r="U187" s="521"/>
      <c r="V187" s="521"/>
      <c r="W187" s="522"/>
      <c r="X187" s="400"/>
    </row>
    <row r="188" spans="7:24" ht="51.75" customHeight="1" thickBot="1" x14ac:dyDescent="0.4">
      <c r="G188" s="396"/>
      <c r="H188" s="479"/>
      <c r="I188" s="480"/>
      <c r="J188" s="480"/>
      <c r="K188" s="481"/>
      <c r="L188" s="9" t="s">
        <v>248</v>
      </c>
      <c r="M188" s="10" t="s">
        <v>249</v>
      </c>
      <c r="N188" s="10" t="s">
        <v>250</v>
      </c>
      <c r="O188" s="17" t="s">
        <v>251</v>
      </c>
      <c r="P188" s="17" t="s">
        <v>252</v>
      </c>
      <c r="Q188" s="17" t="s">
        <v>253</v>
      </c>
      <c r="R188" s="138" t="s">
        <v>254</v>
      </c>
      <c r="S188" s="238" t="s">
        <v>255</v>
      </c>
      <c r="T188" s="10" t="s">
        <v>256</v>
      </c>
      <c r="U188" s="238" t="s">
        <v>257</v>
      </c>
      <c r="V188" s="238" t="s">
        <v>258</v>
      </c>
      <c r="W188" s="161" t="s">
        <v>259</v>
      </c>
      <c r="X188" s="400"/>
    </row>
    <row r="189" spans="7:24" ht="20.149999999999999" customHeight="1" thickBot="1" x14ac:dyDescent="0.4">
      <c r="G189" s="396"/>
      <c r="H189" s="482"/>
      <c r="I189" s="483"/>
      <c r="J189" s="483"/>
      <c r="K189" s="484"/>
      <c r="L189" s="20" t="str">
        <f t="shared" ref="L189:W189" si="108">IF(COUNT(L176:L181)&lt;1,"",SUM(L176:L181))</f>
        <v/>
      </c>
      <c r="M189" s="21" t="str">
        <f t="shared" si="108"/>
        <v/>
      </c>
      <c r="N189" s="21" t="str">
        <f t="shared" si="108"/>
        <v/>
      </c>
      <c r="O189" s="21" t="str">
        <f t="shared" si="108"/>
        <v/>
      </c>
      <c r="P189" s="21" t="str">
        <f t="shared" si="108"/>
        <v/>
      </c>
      <c r="Q189" s="21" t="str">
        <f t="shared" si="108"/>
        <v/>
      </c>
      <c r="R189" s="21" t="str">
        <f t="shared" si="108"/>
        <v/>
      </c>
      <c r="S189" s="21" t="str">
        <f t="shared" si="108"/>
        <v/>
      </c>
      <c r="T189" s="274" t="str">
        <f t="shared" si="108"/>
        <v/>
      </c>
      <c r="U189" s="140" t="str">
        <f t="shared" si="108"/>
        <v/>
      </c>
      <c r="V189" s="21" t="str">
        <f t="shared" si="108"/>
        <v/>
      </c>
      <c r="W189" s="21" t="str">
        <f t="shared" si="108"/>
        <v/>
      </c>
      <c r="X189" s="400"/>
    </row>
    <row r="190" spans="7:24" ht="16" thickBot="1" x14ac:dyDescent="0.4">
      <c r="G190" s="397"/>
      <c r="H190" s="413"/>
      <c r="I190" s="413"/>
      <c r="J190" s="413"/>
      <c r="K190" s="427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399"/>
    </row>
    <row r="191" spans="7:24" ht="20.149999999999999" customHeight="1" x14ac:dyDescent="0.35"/>
    <row r="192" spans="7:24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  <row r="198" ht="20.149999999999999" customHeight="1" x14ac:dyDescent="0.35"/>
    <row r="199" ht="20.149999999999999" customHeight="1" x14ac:dyDescent="0.35"/>
    <row r="200" ht="20.149999999999999" customHeight="1" x14ac:dyDescent="0.35"/>
    <row r="201" ht="20.149999999999999" customHeight="1" x14ac:dyDescent="0.35"/>
    <row r="202" ht="20.149999999999999" customHeight="1" x14ac:dyDescent="0.35"/>
    <row r="203" ht="20.149999999999999" customHeight="1" x14ac:dyDescent="0.35"/>
    <row r="204" ht="20.149999999999999" customHeight="1" x14ac:dyDescent="0.35"/>
    <row r="205" ht="20.149999999999999" customHeight="1" x14ac:dyDescent="0.35"/>
    <row r="206" ht="20.149999999999999" customHeight="1" x14ac:dyDescent="0.35"/>
    <row r="207" ht="20.149999999999999" customHeight="1" x14ac:dyDescent="0.35"/>
    <row r="208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</sheetData>
  <mergeCells count="28">
    <mergeCell ref="L187:W187"/>
    <mergeCell ref="L160:W160"/>
    <mergeCell ref="H174:H175"/>
    <mergeCell ref="J174:J175"/>
    <mergeCell ref="K174:K175"/>
    <mergeCell ref="L174:W174"/>
    <mergeCell ref="H187:K189"/>
    <mergeCell ref="H160:J168"/>
    <mergeCell ref="L84:W84"/>
    <mergeCell ref="L6:W6"/>
    <mergeCell ref="H46:H47"/>
    <mergeCell ref="I46:I47"/>
    <mergeCell ref="J46:J47"/>
    <mergeCell ref="K46:K47"/>
    <mergeCell ref="L46:W46"/>
    <mergeCell ref="H6:H7"/>
    <mergeCell ref="I6:I7"/>
    <mergeCell ref="J6:J7"/>
    <mergeCell ref="K6:K7"/>
    <mergeCell ref="H84:H85"/>
    <mergeCell ref="I84:I85"/>
    <mergeCell ref="J84:J85"/>
    <mergeCell ref="K84:K85"/>
    <mergeCell ref="H122:H123"/>
    <mergeCell ref="I122:I123"/>
    <mergeCell ref="J122:J123"/>
    <mergeCell ref="K122:K123"/>
    <mergeCell ref="L122:W122"/>
  </mergeCells>
  <conditionalFormatting sqref="J8:J37">
    <cfRule type="cellIs" dxfId="2" priority="1" operator="equal">
      <formula>"Manual entry required"</formula>
    </cfRule>
  </conditionalFormatting>
  <conditionalFormatting sqref="L8:W37">
    <cfRule type="cellIs" dxfId="1" priority="5" stopIfTrue="1" operator="equal">
      <formula>"ERROR"</formula>
    </cfRule>
  </conditionalFormatting>
  <conditionalFormatting sqref="L8:W38">
    <cfRule type="cellIs" priority="6" stopIfTrue="1" operator="equal">
      <formula>""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">
    <tabColor rgb="FFC00000"/>
  </sheetPr>
  <dimension ref="B2:P52"/>
  <sheetViews>
    <sheetView zoomScale="55" zoomScaleNormal="55" workbookViewId="0">
      <selection activeCell="I43" activeCellId="1" sqref="K42 I43"/>
    </sheetView>
  </sheetViews>
  <sheetFormatPr defaultColWidth="7.07421875" defaultRowHeight="15.5" x14ac:dyDescent="0.35"/>
  <cols>
    <col min="1" max="1" width="3.4609375" style="115" customWidth="1"/>
    <col min="2" max="2" width="30.4609375" style="115" customWidth="1"/>
    <col min="3" max="5" width="15.765625" style="115" customWidth="1"/>
    <col min="6" max="6" width="21.07421875" style="115" bestFit="1" customWidth="1"/>
    <col min="7" max="7" width="17.765625" style="115" bestFit="1" customWidth="1"/>
    <col min="8" max="8" width="15.765625" style="115" customWidth="1"/>
    <col min="9" max="9" width="21.07421875" style="115" bestFit="1" customWidth="1"/>
    <col min="10" max="10" width="19.4609375" style="115" bestFit="1" customWidth="1"/>
    <col min="11" max="11" width="15.765625" style="115" customWidth="1"/>
    <col min="12" max="12" width="20.53515625" style="115" bestFit="1" customWidth="1"/>
    <col min="13" max="13" width="15.765625" style="115" customWidth="1"/>
    <col min="14" max="14" width="17.765625" style="115" bestFit="1" customWidth="1"/>
    <col min="15" max="16384" width="7.07421875" style="115"/>
  </cols>
  <sheetData>
    <row r="2" spans="2:16" ht="31.5" thickBot="1" x14ac:dyDescent="0.4">
      <c r="B2" s="281" t="s">
        <v>264</v>
      </c>
      <c r="E2" s="281" t="s">
        <v>8</v>
      </c>
      <c r="J2" s="281"/>
      <c r="K2" s="384"/>
    </row>
    <row r="3" spans="2:16" ht="31.5" thickBot="1" x14ac:dyDescent="0.4">
      <c r="B3" s="282" t="s">
        <v>89</v>
      </c>
      <c r="C3" s="283" t="str">
        <f>IF('Gwybodaeth Ymgeiswyr'!E16="","",'Gwybodaeth Ymgeiswyr'!E16)</f>
        <v/>
      </c>
      <c r="E3" s="284" t="s">
        <v>9</v>
      </c>
      <c r="F3" s="285" t="s">
        <v>10</v>
      </c>
      <c r="G3" s="286" t="s">
        <v>11</v>
      </c>
      <c r="H3" s="556" t="s">
        <v>12</v>
      </c>
      <c r="I3" s="557"/>
      <c r="J3" s="114"/>
    </row>
    <row r="4" spans="2:16" x14ac:dyDescent="0.35">
      <c r="B4" s="287" t="s">
        <v>6</v>
      </c>
      <c r="C4" s="190" t="str">
        <f>IF('Gwybodaeth Ymgeiswyr'!E18="","",'Gwybodaeth Ymgeiswyr'!E18)</f>
        <v/>
      </c>
      <c r="E4" s="289" t="str">
        <f>IF('Gwybodaeth Ymgeiswyr'!C25="","",'Gwybodaeth Ymgeiswyr'!C25)</f>
        <v>Ardal i</v>
      </c>
      <c r="F4" s="290" t="str">
        <f>IF('Gwybodaeth Ymgeiswyr'!D25="","",'Gwybodaeth Ymgeiswyr'!D25)</f>
        <v/>
      </c>
      <c r="G4" s="111" t="str">
        <f>IF('Gwybodaeth Ymgeiswyr'!E25="","",'Gwybodaeth Ymgeiswyr'!E25)</f>
        <v/>
      </c>
      <c r="H4" s="558">
        <f>IF('Gwybodaeth Ymgeiswyr'!F25="","",'Gwybodaeth Ymgeiswyr'!F25)</f>
        <v>0</v>
      </c>
      <c r="I4" s="559" t="str">
        <f>IF('Gwybodaeth Ymgeiswyr'!G25="","",'Gwybodaeth Ymgeiswyr'!G25)</f>
        <v/>
      </c>
      <c r="J4" s="114"/>
    </row>
    <row r="5" spans="2:16" x14ac:dyDescent="0.35">
      <c r="B5" s="287" t="s">
        <v>5</v>
      </c>
      <c r="C5" s="288" t="str">
        <f>IF('Gwybodaeth Ymgeiswyr'!E17="","",'Gwybodaeth Ymgeiswyr'!E17)</f>
        <v/>
      </c>
      <c r="E5" s="291" t="str">
        <f>IF('Gwybodaeth Ymgeiswyr'!C26="","",'Gwybodaeth Ymgeiswyr'!C26)</f>
        <v>Ardal ii</v>
      </c>
      <c r="F5" s="292" t="str">
        <f>IF('Gwybodaeth Ymgeiswyr'!D26="","",'Gwybodaeth Ymgeiswyr'!D26)</f>
        <v/>
      </c>
      <c r="G5" s="112" t="str">
        <f>IF('Gwybodaeth Ymgeiswyr'!E26="","",'Gwybodaeth Ymgeiswyr'!E26)</f>
        <v/>
      </c>
      <c r="H5" s="560" t="str">
        <f>IF('Gwybodaeth Ymgeiswyr'!F26="","",'Gwybodaeth Ymgeiswyr'!F26)</f>
        <v/>
      </c>
      <c r="I5" s="561" t="str">
        <f>IF('Gwybodaeth Ymgeiswyr'!G26="","",'Gwybodaeth Ymgeiswyr'!G26)</f>
        <v/>
      </c>
      <c r="J5" s="114"/>
    </row>
    <row r="6" spans="2:16" ht="16" thickBot="1" x14ac:dyDescent="0.4">
      <c r="B6" s="293" t="s">
        <v>4</v>
      </c>
      <c r="C6" s="294" t="str">
        <f>IF('Gwybodaeth Ymgeiswyr'!E15="","",'Gwybodaeth Ymgeiswyr'!E15)</f>
        <v/>
      </c>
      <c r="E6" s="291" t="str">
        <f>IF('Gwybodaeth Ymgeiswyr'!C27="","",'Gwybodaeth Ymgeiswyr'!C27)</f>
        <v>Ardal iii</v>
      </c>
      <c r="F6" s="292" t="str">
        <f>IF('Gwybodaeth Ymgeiswyr'!D27="","",'Gwybodaeth Ymgeiswyr'!D27)</f>
        <v/>
      </c>
      <c r="G6" s="112" t="str">
        <f>IF('Gwybodaeth Ymgeiswyr'!E27="","",'Gwybodaeth Ymgeiswyr'!E27)</f>
        <v/>
      </c>
      <c r="H6" s="560" t="str">
        <f>IF('Gwybodaeth Ymgeiswyr'!F27="","",'Gwybodaeth Ymgeiswyr'!F27)</f>
        <v/>
      </c>
      <c r="I6" s="561" t="str">
        <f>IF('Gwybodaeth Ymgeiswyr'!G27="","",'Gwybodaeth Ymgeiswyr'!G27)</f>
        <v/>
      </c>
      <c r="J6" s="114"/>
    </row>
    <row r="7" spans="2:16" x14ac:dyDescent="0.35">
      <c r="B7" s="281"/>
      <c r="E7" s="291" t="str">
        <f>IF('Gwybodaeth Ymgeiswyr'!C28="","",'Gwybodaeth Ymgeiswyr'!C28)</f>
        <v>Ardal iv</v>
      </c>
      <c r="F7" s="292" t="str">
        <f>IF('Gwybodaeth Ymgeiswyr'!D28="","",'Gwybodaeth Ymgeiswyr'!D28)</f>
        <v/>
      </c>
      <c r="G7" s="112" t="str">
        <f>IF('Gwybodaeth Ymgeiswyr'!E28="","",'Gwybodaeth Ymgeiswyr'!E28)</f>
        <v/>
      </c>
      <c r="H7" s="560" t="str">
        <f>IF('Gwybodaeth Ymgeiswyr'!F28="","",'Gwybodaeth Ymgeiswyr'!F28)</f>
        <v/>
      </c>
      <c r="I7" s="561" t="str">
        <f>IF('Gwybodaeth Ymgeiswyr'!G28="","",'Gwybodaeth Ymgeiswyr'!G28)</f>
        <v/>
      </c>
    </row>
    <row r="8" spans="2:16" x14ac:dyDescent="0.35">
      <c r="B8" s="281"/>
      <c r="E8" s="291" t="str">
        <f>IF('Gwybodaeth Ymgeiswyr'!C29="","",'Gwybodaeth Ymgeiswyr'!C29)</f>
        <v>Ardal v</v>
      </c>
      <c r="F8" s="292" t="str">
        <f>IF('Gwybodaeth Ymgeiswyr'!D29="","",'Gwybodaeth Ymgeiswyr'!D29)</f>
        <v/>
      </c>
      <c r="G8" s="112" t="str">
        <f>IF('Gwybodaeth Ymgeiswyr'!E29="","",'Gwybodaeth Ymgeiswyr'!E29)</f>
        <v/>
      </c>
      <c r="H8" s="560" t="str">
        <f>IF('Gwybodaeth Ymgeiswyr'!F29="","",'Gwybodaeth Ymgeiswyr'!F29)</f>
        <v/>
      </c>
      <c r="I8" s="561" t="str">
        <f>IF('Gwybodaeth Ymgeiswyr'!G29="","",'Gwybodaeth Ymgeiswyr'!G29)</f>
        <v/>
      </c>
    </row>
    <row r="9" spans="2:16" ht="16" thickBot="1" x14ac:dyDescent="0.4">
      <c r="B9" s="281"/>
      <c r="E9" s="154" t="str">
        <f>IF('Gwybodaeth Ymgeiswyr'!C30="","",'Gwybodaeth Ymgeiswyr'!C30)</f>
        <v>Ardal vi</v>
      </c>
      <c r="F9" s="138" t="str">
        <f>IF('Gwybodaeth Ymgeiswyr'!D30="","",'Gwybodaeth Ymgeiswyr'!D30)</f>
        <v/>
      </c>
      <c r="G9" s="113" t="str">
        <f>IF('Gwybodaeth Ymgeiswyr'!E30="","",'Gwybodaeth Ymgeiswyr'!E30)</f>
        <v/>
      </c>
      <c r="H9" s="562" t="str">
        <f>IF('Gwybodaeth Ymgeiswyr'!F30="","",'Gwybodaeth Ymgeiswyr'!F30)</f>
        <v/>
      </c>
      <c r="I9" s="563" t="str">
        <f>IF('Gwybodaeth Ymgeiswyr'!G30="","",'Gwybodaeth Ymgeiswyr'!G30)</f>
        <v/>
      </c>
    </row>
    <row r="10" spans="2:16" x14ac:dyDescent="0.35">
      <c r="B10" s="281"/>
      <c r="H10" s="281"/>
      <c r="I10" s="281"/>
    </row>
    <row r="11" spans="2:16" ht="20.25" customHeight="1" thickBot="1" x14ac:dyDescent="0.4">
      <c r="B11" s="295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5"/>
      <c r="O11" s="295"/>
      <c r="P11" s="295"/>
    </row>
    <row r="12" spans="2:16" ht="16" thickTop="1" x14ac:dyDescent="0.35">
      <c r="B12" s="281"/>
      <c r="H12" s="281"/>
      <c r="I12" s="281"/>
    </row>
    <row r="13" spans="2:16" ht="20.25" customHeight="1" thickBot="1" x14ac:dyDescent="0.4">
      <c r="B13" s="115" t="s">
        <v>265</v>
      </c>
    </row>
    <row r="14" spans="2:16" ht="20.25" customHeight="1" x14ac:dyDescent="0.35">
      <c r="B14" s="115" t="s">
        <v>266</v>
      </c>
      <c r="C14" s="297" t="s">
        <v>267</v>
      </c>
      <c r="D14" s="156" t="s">
        <v>268</v>
      </c>
      <c r="E14" s="156" t="s">
        <v>269</v>
      </c>
      <c r="F14" s="156" t="s">
        <v>270</v>
      </c>
      <c r="G14" s="156" t="s">
        <v>271</v>
      </c>
      <c r="H14" s="156" t="s">
        <v>272</v>
      </c>
      <c r="I14" s="156" t="s">
        <v>273</v>
      </c>
      <c r="J14" s="156" t="s">
        <v>274</v>
      </c>
      <c r="K14" s="156" t="s">
        <v>275</v>
      </c>
      <c r="L14" s="156" t="s">
        <v>276</v>
      </c>
      <c r="M14" s="157" t="s">
        <v>277</v>
      </c>
    </row>
    <row r="15" spans="2:16" ht="20.25" customHeight="1" thickBot="1" x14ac:dyDescent="0.4">
      <c r="C15" s="154" t="str">
        <f>IFERROR(IF('Metals and TS Calcs'!W151="","",IF('Metals and TS Calcs'!W151=0,0,(ROUND('Metals and TS Calcs'!W151,2-1-INT(LOG10(ABS('Metals and TS Calcs'!W151))))))),"")</f>
        <v/>
      </c>
      <c r="D15" s="153" t="str">
        <f>IFERROR(IF('Metals and TS Calcs'!L151="","",IF('Metals and TS Calcs'!L151=0,0,(ROUND('Metals and TS Calcs'!L151,4-1-INT(LOG10(ABS('Metals and TS Calcs'!L151))))))),"")</f>
        <v/>
      </c>
      <c r="E15" s="138" t="str">
        <f>IFERROR(IF('Metals and TS Calcs'!M151="","",IF('Metals and TS Calcs'!M151=0,0,(ROUND('Metals and TS Calcs'!M151,3-1-INT(LOG10(ABS('Metals and TS Calcs'!M151))))))),"")</f>
        <v/>
      </c>
      <c r="F15" s="138" t="str">
        <f>IFERROR(IF('Metals and TS Calcs'!N151="","",IF('Metals and TS Calcs'!N151=0,0,(ROUND('Metals and TS Calcs'!N151,4-1-INT(LOG10(ABS('Metals and TS Calcs'!N151))))))),"")</f>
        <v/>
      </c>
      <c r="G15" s="138" t="str">
        <f>IFERROR(IF('Metals and TS Calcs'!O151="","",IF('Metals and TS Calcs'!O151=0,0,(ROUND('Metals and TS Calcs'!O151,4-1-INT(LOG10(ABS('Metals and TS Calcs'!O151))))))),"")</f>
        <v/>
      </c>
      <c r="H15" s="138" t="str">
        <f>IFERROR(IF('Metals and TS Calcs'!P151="","",IF('Metals and TS Calcs'!P151=0,0,(ROUND('Metals and TS Calcs'!P151,3-1-INT(LOG10(ABS('Metals and TS Calcs'!P151))))))),"")</f>
        <v/>
      </c>
      <c r="I15" s="138" t="str">
        <f>IFERROR(IF('Metals and TS Calcs'!Q151="","",IF('Metals and TS Calcs'!Q151=0,0,(ROUND('Metals and TS Calcs'!Q151,4-1-INT(LOG10(ABS('Metals and TS Calcs'!Q151))))))),"")</f>
        <v/>
      </c>
      <c r="J15" s="138" t="str">
        <f>IFERROR(IF('Metals and TS Calcs'!R151="","",IF('Metals and TS Calcs'!R151=0,0,(ROUND('Metals and TS Calcs'!R151,4-1-INT(LOG10(ABS('Metals and TS Calcs'!R151))))))),"")</f>
        <v/>
      </c>
      <c r="K15" s="138" t="str">
        <f>IFERROR(IF('Metals and TS Calcs'!S151="","",IF('Metals and TS Calcs'!S151=0,0,(ROUND('Metals and TS Calcs'!S151,4-1-INT(LOG10(ABS('Metals and TS Calcs'!S151))))))),"")</f>
        <v/>
      </c>
      <c r="L15" s="138" t="str">
        <f>IFERROR(IF('Organotin calcs'!L153="","",IF('Organotin calcs'!L153=0,0,(ROUND('Organotin calcs'!L153,3-1-INT(LOG10(ABS('Organotin calcs'!L153))))))),"")</f>
        <v/>
      </c>
      <c r="M15" s="139" t="str">
        <f>IFERROR(IF('Organotin calcs'!M153="","",IF('Organotin calcs'!M153=0,0,(ROUND('Organotin calcs'!M153,3-1-INT(LOG10(ABS('Organotin calcs'!M153))))))),"")</f>
        <v/>
      </c>
    </row>
    <row r="16" spans="2:16" ht="20.25" customHeight="1" x14ac:dyDescent="0.35"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</row>
    <row r="17" spans="2:16" ht="20.25" customHeight="1" thickBot="1" x14ac:dyDescent="0.4">
      <c r="B17" s="295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5"/>
      <c r="O17" s="295"/>
      <c r="P17" s="295"/>
    </row>
    <row r="18" spans="2:16" ht="20.25" customHeight="1" thickTop="1" x14ac:dyDescent="0.35"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</row>
    <row r="19" spans="2:16" ht="20.25" customHeight="1" thickBot="1" x14ac:dyDescent="0.4">
      <c r="B19" s="115" t="s">
        <v>278</v>
      </c>
    </row>
    <row r="20" spans="2:16" ht="20.25" customHeight="1" x14ac:dyDescent="0.35">
      <c r="B20" s="115" t="s">
        <v>279</v>
      </c>
      <c r="C20" s="58"/>
      <c r="D20" s="275" t="s">
        <v>280</v>
      </c>
      <c r="E20" s="275" t="s">
        <v>281</v>
      </c>
      <c r="F20" s="275" t="s">
        <v>282</v>
      </c>
      <c r="G20" s="275" t="s">
        <v>283</v>
      </c>
      <c r="H20" s="275" t="s">
        <v>284</v>
      </c>
      <c r="I20" s="275" t="s">
        <v>285</v>
      </c>
      <c r="J20" s="275" t="s">
        <v>286</v>
      </c>
      <c r="K20" s="275" t="s">
        <v>287</v>
      </c>
      <c r="L20" s="275" t="s">
        <v>288</v>
      </c>
      <c r="M20" s="275" t="s">
        <v>289</v>
      </c>
      <c r="N20" s="276" t="s">
        <v>290</v>
      </c>
    </row>
    <row r="21" spans="2:16" ht="20.25" customHeight="1" thickBot="1" x14ac:dyDescent="0.4">
      <c r="C21" s="154"/>
      <c r="D21" s="138" t="str">
        <f>IFERROR(IF('PAH calcs'!L189="","",IF('PAH calcs'!L189=0,0,(ROUND('PAH calcs'!L189,3-1-INT(LOG10(ABS('PAH calcs'!L189))))))),"")</f>
        <v/>
      </c>
      <c r="E21" s="138" t="str">
        <f>IFERROR(IF('PAH calcs'!M189="","",IF('PAH calcs'!M189=0,0,(ROUND('PAH calcs'!M189,3-1-INT(LOG10(ABS('PAH calcs'!M189))))))),"")</f>
        <v/>
      </c>
      <c r="F21" s="138" t="str">
        <f>IFERROR(IF('PAH calcs'!N189="","",IF('PAH calcs'!N189=0,0,(ROUND('PAH calcs'!N189,3-1-INT(LOG10(ABS('PAH calcs'!N189))))))),"")</f>
        <v/>
      </c>
      <c r="G21" s="138" t="str">
        <f>IFERROR(IF('PAH calcs'!O189="","",IF('PAH calcs'!O189=0,0,(ROUND('PAH calcs'!O189,3-1-INT(LOG10(ABS('PAH calcs'!O189))))))),"")</f>
        <v/>
      </c>
      <c r="H21" s="138" t="str">
        <f>IFERROR(IF('PAH calcs'!P189="","",IF('PAH calcs'!P189=0,0,(ROUND('PAH calcs'!P189,3-1-INT(LOG10(ABS('PAH calcs'!P189))))))),"")</f>
        <v/>
      </c>
      <c r="I21" s="138" t="str">
        <f>IFERROR(IF('PAH calcs'!Q189="","",IF('PAH calcs'!Q189=0,0,(ROUND('PAH calcs'!Q189,3-1-INT(LOG10(ABS('PAH calcs'!Q189))))))),"")</f>
        <v/>
      </c>
      <c r="J21" s="138" t="str">
        <f>IFERROR(IF('PAH calcs'!R189="","",IF('PAH calcs'!R189=0,0,(ROUND('PAH calcs'!R189,3-1-INT(LOG10(ABS('PAH calcs'!R189))))))),"")</f>
        <v/>
      </c>
      <c r="K21" s="138" t="str">
        <f>IFERROR(IF('PAH calcs'!S189="","",IF('PAH calcs'!S189=0,0,(ROUND('PAH calcs'!S189,3-1-INT(LOG10(ABS('PAH calcs'!S189))))))),"")</f>
        <v/>
      </c>
      <c r="L21" s="138" t="str">
        <f>IFERROR(IF('PAH calcs'!T189="","",IF('PAH calcs'!T189=0,0,(ROUND('PAH calcs'!T189,3-1-INT(LOG10(ABS('PAH calcs'!T189))))))),"")</f>
        <v/>
      </c>
      <c r="M21" s="138" t="str">
        <f>IFERROR(IF('PAH calcs'!U189="","",IF('PAH calcs'!U189=0,0,(ROUND('PAH calcs'!U189,3-1-INT(LOG10(ABS('PAH calcs'!U189))))))),"")</f>
        <v/>
      </c>
      <c r="N21" s="139" t="str">
        <f>IFERROR(IF('PAH calcs'!V189="","",IF('PAH calcs'!V189=0,0,(ROUND('PAH calcs'!V189,3-1-INT(LOG10(ABS('PAH calcs'!V189))))))),"")</f>
        <v/>
      </c>
    </row>
    <row r="22" spans="2:16" ht="20.25" customHeight="1" thickBot="1" x14ac:dyDescent="0.4"/>
    <row r="23" spans="2:16" ht="20.25" customHeight="1" x14ac:dyDescent="0.35">
      <c r="B23" s="115" t="s">
        <v>279</v>
      </c>
      <c r="C23" s="297" t="s">
        <v>291</v>
      </c>
      <c r="D23" s="275" t="s">
        <v>292</v>
      </c>
      <c r="E23" s="299" t="s">
        <v>293</v>
      </c>
      <c r="F23" s="275" t="s">
        <v>294</v>
      </c>
      <c r="G23" s="275" t="s">
        <v>295</v>
      </c>
      <c r="H23" s="275" t="s">
        <v>296</v>
      </c>
      <c r="I23" s="275" t="s">
        <v>297</v>
      </c>
      <c r="J23" s="275" t="s">
        <v>298</v>
      </c>
      <c r="K23" s="275" t="s">
        <v>299</v>
      </c>
      <c r="L23" s="275" t="s">
        <v>300</v>
      </c>
      <c r="M23" s="275" t="s">
        <v>301</v>
      </c>
      <c r="N23" s="276" t="s">
        <v>302</v>
      </c>
    </row>
    <row r="24" spans="2:16" ht="20.25" customHeight="1" thickBot="1" x14ac:dyDescent="0.4">
      <c r="C24" s="154" t="str">
        <f>IFERROR(IF('PAH calcs'!W189="","",IF('PAH calcs'!W189=0,0,(ROUND('PAH calcs'!W189,3-1-INT(LOG10(ABS('PAH calcs'!W189))))))),"")</f>
        <v/>
      </c>
      <c r="D24" s="138" t="str">
        <f>IFERROR(IF('PAH calcs'!X189="","",IF('PAH calcs'!X189=0,0,(ROUND('PAH calcs'!X189,3-1-INT(LOG10(ABS('PAH calcs'!X189))))))),"")</f>
        <v/>
      </c>
      <c r="E24" s="138" t="str">
        <f>IFERROR(IF('PAH calcs'!Y189="","",IF('PAH calcs'!Y189=0,0,(ROUND('PAH calcs'!Y189,3-1-INT(LOG10(ABS('PAH calcs'!Y189))))))),"")</f>
        <v/>
      </c>
      <c r="F24" s="138" t="str">
        <f>IFERROR(IF('PAH calcs'!Z189="","",IF('PAH calcs'!Z189=0,0,(ROUND('PAH calcs'!Z189,3-1-INT(LOG10(ABS('PAH calcs'!Z189))))))),"")</f>
        <v/>
      </c>
      <c r="G24" s="138" t="str">
        <f>IFERROR(IF('PAH calcs'!AA189="","",IF('PAH calcs'!AA189=0,0,(ROUND('PAH calcs'!AA189,3-1-INT(LOG10(ABS('PAH calcs'!AA189))))))),"")</f>
        <v/>
      </c>
      <c r="H24" s="138" t="str">
        <f>IFERROR(IF('PAH calcs'!AB189="","",IF('PAH calcs'!AB189=0,0,(ROUND('PAH calcs'!AB189,3-1-INT(LOG10(ABS('PAH calcs'!AB189))))))),"")</f>
        <v/>
      </c>
      <c r="I24" s="138" t="str">
        <f>IFERROR(IF('PAH calcs'!AC189="","",IF('PAH calcs'!AC189=0,0,(ROUND('PAH calcs'!AC189,3-1-INT(LOG10(ABS('PAH calcs'!AC189))))))),"")</f>
        <v/>
      </c>
      <c r="J24" s="138" t="str">
        <f>IFERROR(IF('PAH calcs'!AD189="","",IF('PAH calcs'!AD189=0,0,(ROUND('PAH calcs'!AD189,3-1-INT(LOG10(ABS('PAH calcs'!AD189))))))),"")</f>
        <v/>
      </c>
      <c r="K24" s="138" t="str">
        <f>IFERROR(IF('PAH calcs'!AE189="","",IF('PAH calcs'!AE189=0,0,(ROUND('PAH calcs'!AE189,3-1-INT(LOG10(ABS('PAH calcs'!AE189))))))),"")</f>
        <v/>
      </c>
      <c r="L24" s="138" t="str">
        <f>IFERROR(IF('PAH calcs'!AF189="","",IF('PAH calcs'!AF189=0,0,(ROUND('PAH calcs'!AF189,3-1-INT(LOG10(ABS('PAH calcs'!AF189))))))),"")</f>
        <v/>
      </c>
      <c r="M24" s="138" t="str">
        <f>IFERROR(IF('PAH calcs'!AG189="","",IF('PAH calcs'!AG189=0,0,(ROUND('PAH calcs'!AG189,3-1-INT(LOG10(ABS('PAH calcs'!AG189))))))),"")</f>
        <v/>
      </c>
      <c r="N24" s="139" t="str">
        <f>IFERROR(IF('PAH calcs'!AH189="","",IF('PAH calcs'!AH189=0,0,(ROUND('PAH calcs'!AH189,3-1-INT(LOG10(ABS('PAH calcs'!AH189))))))),"")</f>
        <v/>
      </c>
    </row>
    <row r="25" spans="2:16" ht="20.25" customHeight="1" x14ac:dyDescent="0.35"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</row>
    <row r="26" spans="2:16" ht="20.25" customHeight="1" thickBot="1" x14ac:dyDescent="0.4">
      <c r="B26" s="295"/>
      <c r="C26" s="296"/>
      <c r="D26" s="296" t="s">
        <v>135</v>
      </c>
      <c r="E26" s="296"/>
      <c r="F26" s="296"/>
      <c r="G26" s="296"/>
      <c r="H26" s="296"/>
      <c r="I26" s="296"/>
      <c r="J26" s="296"/>
      <c r="K26" s="296"/>
      <c r="L26" s="296"/>
      <c r="M26" s="296"/>
      <c r="N26" s="295"/>
      <c r="O26" s="295"/>
      <c r="P26" s="295"/>
    </row>
    <row r="27" spans="2:16" ht="20.25" customHeight="1" thickTop="1" x14ac:dyDescent="0.35"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</row>
    <row r="28" spans="2:16" ht="20.25" customHeight="1" thickBot="1" x14ac:dyDescent="0.4">
      <c r="B28" s="115" t="s">
        <v>265</v>
      </c>
    </row>
    <row r="29" spans="2:16" ht="20.25" customHeight="1" x14ac:dyDescent="0.35">
      <c r="B29" s="115" t="s">
        <v>303</v>
      </c>
      <c r="C29" s="155" t="s">
        <v>304</v>
      </c>
      <c r="D29" s="156" t="s">
        <v>305</v>
      </c>
      <c r="E29" s="156" t="s">
        <v>306</v>
      </c>
      <c r="F29" s="156" t="s">
        <v>307</v>
      </c>
      <c r="G29" s="156" t="s">
        <v>308</v>
      </c>
      <c r="H29" s="156" t="s">
        <v>309</v>
      </c>
      <c r="I29" s="156" t="s">
        <v>310</v>
      </c>
      <c r="J29" s="156" t="s">
        <v>311</v>
      </c>
      <c r="K29" s="157" t="s">
        <v>312</v>
      </c>
    </row>
    <row r="30" spans="2:16" s="298" customFormat="1" ht="20.25" customHeight="1" thickBot="1" x14ac:dyDescent="0.4">
      <c r="C30" s="154" t="str">
        <f>IFERROR(IF('PCB calcs'!L197="","",IF('PCB calcs'!L197=0,0,(ROUND('PCB calcs'!L197,3-1-INT(LOG10(ABS('PCB calcs'!L197))))))),"")</f>
        <v/>
      </c>
      <c r="D30" s="138" t="str">
        <f>IFERROR(IF('PCB calcs'!M197="","",IF('PCB calcs'!M197=0,0,(ROUND('PCB calcs'!M197,3-1-INT(LOG10(ABS('PCB calcs'!M197))))))),"")</f>
        <v/>
      </c>
      <c r="E30" s="138" t="str">
        <f>IFERROR(IF('PCB calcs'!N197="","",IF('PCB calcs'!N197=0,0,(ROUND('PCB calcs'!N197,3-1-INT(LOG10(ABS('PCB calcs'!N197))))))),"")</f>
        <v/>
      </c>
      <c r="F30" s="138" t="str">
        <f>IFERROR(IF('PCB calcs'!O197="","",IF('PCB calcs'!O197=0,0,(ROUND('PCB calcs'!O197,3-1-INT(LOG10(ABS('PCB calcs'!O197))))))),"")</f>
        <v/>
      </c>
      <c r="G30" s="138" t="str">
        <f>IFERROR(IF('PCB calcs'!P197="","",IF('PCB calcs'!P197=0,0,(ROUND('PCB calcs'!P197,3-1-INT(LOG10(ABS('PCB calcs'!P197))))))),"")</f>
        <v/>
      </c>
      <c r="H30" s="138" t="str">
        <f>IFERROR(IF('PCB calcs'!Q197="","",IF('PCB calcs'!Q197=0,0,(ROUND('PCB calcs'!Q197,3-1-INT(LOG10(ABS('PCB calcs'!Q197))))))),"")</f>
        <v/>
      </c>
      <c r="I30" s="138" t="str">
        <f>IFERROR(IF('PCB calcs'!R197="","",IF('PCB calcs'!R197=0,0,(ROUND('PCB calcs'!R197,3-1-INT(LOG10(ABS('PCB calcs'!R197))))))),"")</f>
        <v/>
      </c>
      <c r="J30" s="138" t="str">
        <f>IFERROR(IF('PCB calcs'!S197="","",IF('PCB calcs'!S197=0,0,(ROUND('PCB calcs'!S197,3-1-INT(LOG10(ABS('PCB calcs'!S197))))))),"")</f>
        <v/>
      </c>
      <c r="K30" s="139" t="str">
        <f>IFERROR(IF('PCB calcs'!T197="","",IF('PCB calcs'!T197=0,0,(ROUND('PCB calcs'!T197,3-1-INT(LOG10(ABS('PCB calcs'!T197))))))),"")</f>
        <v/>
      </c>
    </row>
    <row r="31" spans="2:16" ht="20.25" customHeight="1" thickBot="1" x14ac:dyDescent="0.4"/>
    <row r="32" spans="2:16" ht="20.25" customHeight="1" x14ac:dyDescent="0.35">
      <c r="B32" s="115" t="s">
        <v>303</v>
      </c>
      <c r="C32" s="155" t="s">
        <v>313</v>
      </c>
      <c r="D32" s="156" t="s">
        <v>314</v>
      </c>
      <c r="E32" s="156" t="s">
        <v>315</v>
      </c>
      <c r="F32" s="156" t="s">
        <v>316</v>
      </c>
      <c r="G32" s="156" t="s">
        <v>317</v>
      </c>
      <c r="H32" s="156" t="s">
        <v>318</v>
      </c>
      <c r="I32" s="156" t="s">
        <v>319</v>
      </c>
      <c r="J32" s="156" t="s">
        <v>320</v>
      </c>
      <c r="K32" s="157" t="s">
        <v>321</v>
      </c>
    </row>
    <row r="33" spans="2:16" s="298" customFormat="1" ht="20.25" customHeight="1" thickBot="1" x14ac:dyDescent="0.4">
      <c r="C33" s="154" t="str">
        <f>IFERROR(IF('PCB calcs'!U197="","",IF('PCB calcs'!U197=0,0,(ROUND('PCB calcs'!U197,3-1-INT(LOG10(ABS('PCB calcs'!U197))))))),"")</f>
        <v/>
      </c>
      <c r="D33" s="138" t="str">
        <f>IFERROR(IF('PCB calcs'!V197="","",IF('PCB calcs'!V197=0,0,(ROUND('PCB calcs'!V197,3-1-INT(LOG10(ABS('PCB calcs'!V197))))))),"")</f>
        <v/>
      </c>
      <c r="E33" s="138" t="str">
        <f>IFERROR(IF('PCB calcs'!W197="","",IF('PCB calcs'!W197=0,0,(ROUND('PCB calcs'!W197,3-1-INT(LOG10(ABS('PCB calcs'!W197))))))),"")</f>
        <v/>
      </c>
      <c r="F33" s="138" t="str">
        <f>IFERROR(IF('PCB calcs'!X197="","",IF('PCB calcs'!X197=0,0,(ROUND('PCB calcs'!X197,3-1-INT(LOG10(ABS('PCB calcs'!X197))))))),"")</f>
        <v/>
      </c>
      <c r="G33" s="138" t="str">
        <f>IFERROR(IF('PCB calcs'!Y197="","",IF('PCB calcs'!Y197=0,0,(ROUND('PCB calcs'!Y197,3-1-INT(LOG10(ABS('PCB calcs'!Y197))))))),"")</f>
        <v/>
      </c>
      <c r="H33" s="138" t="str">
        <f>IFERROR(IF('PCB calcs'!Z197="","",IF('PCB calcs'!Z197=0,0,(ROUND('PCB calcs'!Z197,3-1-INT(LOG10(ABS('PCB calcs'!Z197))))))),"")</f>
        <v/>
      </c>
      <c r="I33" s="138" t="str">
        <f>IFERROR(IF('PCB calcs'!AA197="","",IF('PCB calcs'!AA197=0,0,(ROUND('PCB calcs'!AA197,3-1-INT(LOG10(ABS('PCB calcs'!AA197))))))),"")</f>
        <v/>
      </c>
      <c r="J33" s="138" t="str">
        <f>IFERROR(IF('PCB calcs'!AB197="","",IF('PCB calcs'!AB197=0,0,(ROUND('PCB calcs'!AB197,3-1-INT(LOG10(ABS('PCB calcs'!AB197))))))),"")</f>
        <v/>
      </c>
      <c r="K33" s="139" t="str">
        <f>IFERROR(IF('PCB calcs'!AC197="","",IF('PCB calcs'!AC197=0,0,(ROUND('PCB calcs'!AC197,3-1-INT(LOG10(ABS('PCB calcs'!AC197))))))),"")</f>
        <v/>
      </c>
    </row>
    <row r="34" spans="2:16" ht="20.25" customHeight="1" thickBot="1" x14ac:dyDescent="0.4"/>
    <row r="35" spans="2:16" ht="20.25" customHeight="1" x14ac:dyDescent="0.35">
      <c r="B35" s="115" t="s">
        <v>303</v>
      </c>
      <c r="C35" s="155" t="s">
        <v>322</v>
      </c>
      <c r="D35" s="156" t="s">
        <v>323</v>
      </c>
      <c r="E35" s="156" t="s">
        <v>324</v>
      </c>
      <c r="F35" s="156" t="s">
        <v>325</v>
      </c>
      <c r="G35" s="156" t="s">
        <v>326</v>
      </c>
      <c r="H35" s="156" t="s">
        <v>327</v>
      </c>
      <c r="I35" s="156" t="s">
        <v>328</v>
      </c>
      <c r="J35" s="156" t="s">
        <v>329</v>
      </c>
      <c r="K35" s="157" t="s">
        <v>330</v>
      </c>
    </row>
    <row r="36" spans="2:16" s="298" customFormat="1" ht="20.25" customHeight="1" thickBot="1" x14ac:dyDescent="0.4">
      <c r="C36" s="154" t="str">
        <f>IFERROR(IF('PCB calcs'!AD197="","",IF('PCB calcs'!AD197=0,0,(ROUND('PCB calcs'!AD197,3-1-INT(LOG10(ABS('PCB calcs'!AD197))))))),"")</f>
        <v/>
      </c>
      <c r="D36" s="138" t="str">
        <f>IFERROR(IF('PCB calcs'!AE197="","",IF('PCB calcs'!AE197=0,0,(ROUND('PCB calcs'!AE197,3-1-INT(LOG10(ABS('PCB calcs'!AE197))))))),"")</f>
        <v/>
      </c>
      <c r="E36" s="138" t="str">
        <f>IFERROR(IF('PCB calcs'!AF197="","",IF('PCB calcs'!AF197=0,0,(ROUND('PCB calcs'!AF197,3-1-INT(LOG10(ABS('PCB calcs'!AF197))))))),"")</f>
        <v/>
      </c>
      <c r="F36" s="138" t="str">
        <f>IFERROR(IF('PCB calcs'!AG197="","",IF('PCB calcs'!AG197=0,0,(ROUND('PCB calcs'!AG197,3-1-INT(LOG10(ABS('PCB calcs'!AG197))))))),"")</f>
        <v/>
      </c>
      <c r="G36" s="138" t="str">
        <f>IFERROR(IF('PCB calcs'!AH197="","",IF('PCB calcs'!AH197=0,0,(ROUND('PCB calcs'!AH197,3-1-INT(LOG10(ABS('PCB calcs'!AH197))))))),"")</f>
        <v/>
      </c>
      <c r="H36" s="138" t="str">
        <f>IFERROR(IF('PCB calcs'!AI197="","",IF('PCB calcs'!AI197=0,0,(ROUND('PCB calcs'!AI197,3-1-INT(LOG10(ABS('PCB calcs'!AI197))))))),"")</f>
        <v/>
      </c>
      <c r="I36" s="138" t="str">
        <f>IFERROR(IF('PCB calcs'!AJ197="","",IF('PCB calcs'!AJ197=0,0,(ROUND('PCB calcs'!AJ197,3-1-INT(LOG10(ABS('PCB calcs'!AJ197))))))),"")</f>
        <v/>
      </c>
      <c r="J36" s="176" t="str">
        <f>IFERROR(IF('PCB calcs'!AL197="","",IF('PCB calcs'!AL197=0,0,(ROUND('PCB calcs'!AL197,3-1-INT(LOG10(ABS('PCB calcs'!AL197))))))),"")</f>
        <v/>
      </c>
      <c r="K36" s="139" t="str">
        <f>IFERROR(IF('PCB calcs'!AK197="","",IF('PCB calcs'!AK197=0,0,(ROUND('PCB calcs'!AK197,3-1-INT(LOG10(ABS('PCB calcs'!AK197))))))),"")</f>
        <v/>
      </c>
    </row>
    <row r="37" spans="2:16" ht="20.25" customHeight="1" x14ac:dyDescent="0.35"/>
    <row r="38" spans="2:16" ht="20.25" customHeight="1" thickBot="1" x14ac:dyDescent="0.4">
      <c r="B38" s="295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5"/>
      <c r="O38" s="295"/>
      <c r="P38" s="295"/>
    </row>
    <row r="39" spans="2:16" ht="20.25" customHeight="1" thickTop="1" x14ac:dyDescent="0.35"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</row>
    <row r="40" spans="2:16" ht="20.25" customHeight="1" thickBot="1" x14ac:dyDescent="0.4">
      <c r="B40" s="115" t="s">
        <v>265</v>
      </c>
    </row>
    <row r="41" spans="2:16" ht="20.25" customHeight="1" x14ac:dyDescent="0.35">
      <c r="B41" s="115" t="s">
        <v>331</v>
      </c>
      <c r="C41" s="155" t="s">
        <v>332</v>
      </c>
      <c r="D41" s="156" t="s">
        <v>333</v>
      </c>
      <c r="E41" s="156" t="s">
        <v>334</v>
      </c>
      <c r="F41" s="156" t="s">
        <v>335</v>
      </c>
      <c r="G41" s="156" t="s">
        <v>336</v>
      </c>
      <c r="H41" s="156" t="s">
        <v>337</v>
      </c>
      <c r="I41" s="156" t="s">
        <v>338</v>
      </c>
      <c r="J41" s="157" t="s">
        <v>339</v>
      </c>
    </row>
    <row r="42" spans="2:16" s="298" customFormat="1" ht="20.25" customHeight="1" thickBot="1" x14ac:dyDescent="0.4">
      <c r="C42" s="165" t="str">
        <f>IFERROR(IF('Organochlorine calcs'!L189="","",IF('Organochlorine calcs'!L189=0,0,(ROUND('Organochlorine calcs'!L189,3-1-INT(LOG10(ABS('Organochlorine calcs'!L189))))))),"")</f>
        <v/>
      </c>
      <c r="D42" s="138" t="str">
        <f>IFERROR(IF('Organochlorine calcs'!M189="","",IF('Organochlorine calcs'!M189=0,0,(ROUND('Organochlorine calcs'!M189,3-1-INT(LOG10(ABS('Organochlorine calcs'!M189))))))),"")</f>
        <v/>
      </c>
      <c r="E42" s="138" t="str">
        <f>IFERROR(IF('Organochlorine calcs'!N189="","",IF('Organochlorine calcs'!N189=0,0,(ROUND('Organochlorine calcs'!N189,3-1-INT(LOG10(ABS('Organochlorine calcs'!N189))))))),"")</f>
        <v/>
      </c>
      <c r="F42" s="138" t="str">
        <f>IFERROR(IF('Organochlorine calcs'!O189="","",IF('Organochlorine calcs'!O189=0,0,(ROUND('Organochlorine calcs'!O189,3-1-INT(LOG10(ABS('Organochlorine calcs'!O189))))))),"")</f>
        <v/>
      </c>
      <c r="G42" s="138" t="str">
        <f>IFERROR(IF('Organochlorine calcs'!P189="","",IF('Organochlorine calcs'!P189=0,0,(ROUND('Organochlorine calcs'!P189,3-1-INT(LOG10(ABS('Organochlorine calcs'!P189))))))),"")</f>
        <v/>
      </c>
      <c r="H42" s="138" t="str">
        <f>IFERROR(IF('Organochlorine calcs'!Q189="","",IF('Organochlorine calcs'!Q189=0,0,(ROUND('Organochlorine calcs'!Q189,3-1-INT(LOG10(ABS('Organochlorine calcs'!Q189))))))),"")</f>
        <v/>
      </c>
      <c r="I42" s="138" t="str">
        <f>IFERROR(IF('Organochlorine calcs'!R189="","",IF('Organochlorine calcs'!R189=0,0,(ROUND('Organochlorine calcs'!R189,3-1-INT(LOG10(ABS('Organochlorine calcs'!R189))))))),"")</f>
        <v/>
      </c>
      <c r="J42" s="139" t="str">
        <f>IFERROR(IF('Organochlorine calcs'!S189="","",IF('Organochlorine calcs'!S189=0,0,(ROUND('Organochlorine calcs'!S189,3-1-INT(LOG10(ABS('Organochlorine calcs'!S189))))))),"")</f>
        <v/>
      </c>
    </row>
    <row r="43" spans="2:16" ht="20.25" customHeight="1" thickBot="1" x14ac:dyDescent="0.4"/>
    <row r="44" spans="2:16" ht="20.25" customHeight="1" x14ac:dyDescent="0.35">
      <c r="B44" s="115" t="s">
        <v>340</v>
      </c>
      <c r="C44" s="155" t="s">
        <v>341</v>
      </c>
      <c r="D44" s="156" t="s">
        <v>342</v>
      </c>
      <c r="E44" s="156" t="s">
        <v>343</v>
      </c>
      <c r="F44" s="156" t="s">
        <v>344</v>
      </c>
      <c r="G44" s="156" t="s">
        <v>345</v>
      </c>
      <c r="H44" s="156" t="s">
        <v>346</v>
      </c>
      <c r="I44" s="156" t="s">
        <v>347</v>
      </c>
      <c r="J44" s="157" t="s">
        <v>348</v>
      </c>
    </row>
    <row r="45" spans="2:16" s="298" customFormat="1" ht="20.25" customHeight="1" thickBot="1" x14ac:dyDescent="0.4">
      <c r="C45" s="154" t="str">
        <f>IFERROR(IF('BDE calcs'!L189="","",IF('BDE calcs'!L189=0,0,(ROUND('BDE calcs'!L189,3-1-INT(LOG10(ABS('BDE calcs'!L189))))))),"")</f>
        <v/>
      </c>
      <c r="D45" s="138" t="str">
        <f>IFERROR(IF('BDE calcs'!M189="","",IF('BDE calcs'!M189=0,0,(ROUND('BDE calcs'!M189,3-1-INT(LOG10(ABS('BDE calcs'!M189))))))),"")</f>
        <v/>
      </c>
      <c r="E45" s="138" t="str">
        <f>IFERROR(IF('BDE calcs'!N189="","",IF('BDE calcs'!N189=0,0,(ROUND('BDE calcs'!N189,3-1-INT(LOG10(ABS('BDE calcs'!N189))))))),"")</f>
        <v/>
      </c>
      <c r="F45" s="138" t="str">
        <f>IFERROR(IF('BDE calcs'!O189="","",IF('BDE calcs'!O189=0,0,(ROUND('BDE calcs'!O189,3-1-INT(LOG10(ABS('BDE calcs'!O189))))))),"")</f>
        <v/>
      </c>
      <c r="G45" s="138" t="str">
        <f>IFERROR(IF('BDE calcs'!P189="","",IF('BDE calcs'!P189=0,0,(ROUND('BDE calcs'!P189,3-1-INT(LOG10(ABS('BDE calcs'!P189))))))),"")</f>
        <v/>
      </c>
      <c r="H45" s="138" t="str">
        <f>IFERROR(IF('BDE calcs'!Q189="","",IF('BDE calcs'!Q189=0,0,(ROUND('BDE calcs'!Q189,3-1-INT(LOG10(ABS('BDE calcs'!Q189))))))),"")</f>
        <v/>
      </c>
      <c r="I45" s="138" t="str">
        <f>IFERROR(IF('BDE calcs'!S189="","",IF('BDE calcs'!S189=0,0,(ROUND('BDE calcs'!S189,3-1-INT(LOG10(ABS('BDE calcs'!S189))))))),"")</f>
        <v/>
      </c>
      <c r="J45" s="139" t="str">
        <f>IFERROR(IF('BDE calcs'!T189="","",IF('BDE calcs'!T189=0,0,(ROUND('BDE calcs'!T189,3-1-INT(LOG10(ABS('BDE calcs'!T189))))))),"")</f>
        <v/>
      </c>
    </row>
    <row r="46" spans="2:16" ht="20.25" customHeight="1" thickBot="1" x14ac:dyDescent="0.4"/>
    <row r="47" spans="2:16" ht="20.25" customHeight="1" x14ac:dyDescent="0.35">
      <c r="B47" s="115" t="s">
        <v>340</v>
      </c>
      <c r="C47" s="155" t="s">
        <v>349</v>
      </c>
      <c r="D47" s="156" t="s">
        <v>350</v>
      </c>
      <c r="E47" s="157" t="s">
        <v>351</v>
      </c>
      <c r="H47" s="191" t="s">
        <v>352</v>
      </c>
    </row>
    <row r="48" spans="2:16" s="298" customFormat="1" ht="20.25" customHeight="1" thickBot="1" x14ac:dyDescent="0.4">
      <c r="C48" s="154" t="str">
        <f>IFERROR(IF('BDE calcs'!U189="","",IF('BDE calcs'!U189=0,0,(ROUND('BDE calcs'!U189,3-1-INT(LOG10(ABS('BDE calcs'!U189))))))),"")</f>
        <v/>
      </c>
      <c r="D48" s="138" t="str">
        <f>IFERROR(IF('BDE calcs'!V189="","",IF('BDE calcs'!V189=0,0,(ROUND('BDE calcs'!V189,3-1-INT(LOG10(ABS('BDE calcs'!V189))))))),"")</f>
        <v/>
      </c>
      <c r="E48" s="139" t="str">
        <f>IFERROR(IF('BDE calcs'!W189="","",IF('BDE calcs'!W189=0,0,(ROUND('BDE calcs'!W189,3-1-INT(LOG10(ABS('BDE calcs'!W189))))))),"")</f>
        <v/>
      </c>
      <c r="H48" s="300" t="str">
        <f>IFERROR(IF('BDE calcs'!R189="","",IF('BDE calcs'!R189=0,0,(ROUND('BDE calcs'!R189,3-1-INT(LOG10(ABS('BDE calcs'!R189))))))),"")</f>
        <v/>
      </c>
    </row>
    <row r="49" spans="2:16" ht="20.25" customHeight="1" thickBot="1" x14ac:dyDescent="0.4">
      <c r="B49" s="295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5"/>
      <c r="O49" s="295"/>
      <c r="P49" s="295"/>
    </row>
    <row r="50" spans="2:16" ht="20.25" customHeight="1" thickTop="1" thickBot="1" x14ac:dyDescent="0.4"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</row>
    <row r="51" spans="2:16" x14ac:dyDescent="0.35">
      <c r="B51" s="115" t="s">
        <v>353</v>
      </c>
      <c r="C51" s="155" t="s">
        <v>354</v>
      </c>
      <c r="D51" s="156" t="s">
        <v>355</v>
      </c>
      <c r="E51" s="156" t="s">
        <v>356</v>
      </c>
    </row>
    <row r="52" spans="2:16" ht="16" thickBot="1" x14ac:dyDescent="0.4">
      <c r="C52" s="357" t="str">
        <f>IF('Physical Stats'!L117="","",'Physical Stats'!L117)</f>
        <v/>
      </c>
      <c r="D52" s="371" t="str">
        <f>IF('Physical Stats'!N117="","",'Physical Stats'!N117)</f>
        <v/>
      </c>
      <c r="E52" s="371" t="str">
        <f>IF('Physical Stats'!O117="","",'Physical Stats'!O117)</f>
        <v/>
      </c>
    </row>
  </sheetData>
  <mergeCells count="2">
    <mergeCell ref="H3:I3"/>
    <mergeCell ref="H4:I9"/>
  </mergeCells>
  <dataValidations count="1">
    <dataValidation type="decimal" operator="greaterThanOrEqual" allowBlank="1" showInputMessage="1" showErrorMessage="1" sqref="F4:F10 F12" xr:uid="{00000000-0002-0000-1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BE200"/>
  <sheetViews>
    <sheetView zoomScale="70" zoomScaleNormal="70" workbookViewId="0">
      <selection activeCell="H9" sqref="H9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25.765625" style="3" customWidth="1"/>
    <col min="5" max="5" width="2.84375" style="3" customWidth="1"/>
    <col min="6" max="6" width="9.53515625" style="3" customWidth="1"/>
    <col min="7" max="7" width="3.23046875" style="3" customWidth="1"/>
    <col min="8" max="9" width="14.69140625" style="3" customWidth="1"/>
    <col min="10" max="10" width="22.3046875" style="3" customWidth="1"/>
    <col min="11" max="11" width="44.23046875" style="3" customWidth="1"/>
    <col min="12" max="12" width="16.23046875" style="3" customWidth="1"/>
    <col min="13" max="13" width="14.69140625" style="131" customWidth="1"/>
    <col min="14" max="14" width="17.69140625" style="3" customWidth="1"/>
    <col min="15" max="56" width="14.69140625" style="3" customWidth="1"/>
    <col min="57" max="57" width="3.3046875" style="3" customWidth="1"/>
    <col min="58" max="58" width="14.69140625" style="3" customWidth="1"/>
    <col min="59" max="59" width="6.23046875" style="3" customWidth="1"/>
    <col min="60" max="16384" width="8.84375" style="3"/>
  </cols>
  <sheetData>
    <row r="1" spans="2:57" ht="12" customHeight="1" x14ac:dyDescent="0.35"/>
    <row r="2" spans="2:57" ht="20.149999999999999" customHeight="1" x14ac:dyDescent="0.35">
      <c r="B2" s="18" t="s">
        <v>435</v>
      </c>
    </row>
    <row r="3" spans="2:57" ht="20.149999999999999" customHeight="1" x14ac:dyDescent="0.35">
      <c r="B3" s="18"/>
    </row>
    <row r="4" spans="2:57" ht="20.149999999999999" customHeight="1" thickBot="1" x14ac:dyDescent="0.4">
      <c r="B4" s="4" t="s">
        <v>413</v>
      </c>
      <c r="H4" s="19" t="s">
        <v>451</v>
      </c>
    </row>
    <row r="5" spans="2:57" ht="20.149999999999999" customHeight="1" thickBot="1" x14ac:dyDescent="0.4">
      <c r="B5" s="5" t="s">
        <v>436</v>
      </c>
      <c r="G5" s="395"/>
      <c r="H5" s="393"/>
      <c r="I5" s="393"/>
      <c r="J5" s="393"/>
      <c r="K5" s="393"/>
      <c r="L5" s="393"/>
      <c r="M5" s="401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3"/>
      <c r="AS5" s="393"/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4"/>
    </row>
    <row r="6" spans="2:57" ht="20.149999999999999" customHeight="1" x14ac:dyDescent="0.35">
      <c r="B6" s="5" t="s">
        <v>437</v>
      </c>
      <c r="G6" s="396"/>
      <c r="H6" s="467" t="s">
        <v>444</v>
      </c>
      <c r="I6" s="470" t="s">
        <v>445</v>
      </c>
      <c r="J6" s="464" t="s">
        <v>446</v>
      </c>
      <c r="K6" s="470" t="s">
        <v>447</v>
      </c>
      <c r="L6" s="470" t="s">
        <v>448</v>
      </c>
      <c r="M6" s="473" t="s">
        <v>449</v>
      </c>
      <c r="N6" s="461" t="s">
        <v>450</v>
      </c>
      <c r="O6" s="458" t="s">
        <v>26</v>
      </c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60"/>
      <c r="BE6" s="400"/>
    </row>
    <row r="7" spans="2:57" ht="20.149999999999999" customHeight="1" x14ac:dyDescent="0.35">
      <c r="B7" s="5" t="s">
        <v>438</v>
      </c>
      <c r="G7" s="396"/>
      <c r="H7" s="468"/>
      <c r="I7" s="471"/>
      <c r="J7" s="465"/>
      <c r="K7" s="471"/>
      <c r="L7" s="471"/>
      <c r="M7" s="474"/>
      <c r="N7" s="462"/>
      <c r="O7" s="167">
        <v>-5.5</v>
      </c>
      <c r="P7" s="168">
        <v>-5</v>
      </c>
      <c r="Q7" s="168">
        <v>-4.5</v>
      </c>
      <c r="R7" s="169">
        <v>-4</v>
      </c>
      <c r="S7" s="169">
        <v>-3.5</v>
      </c>
      <c r="T7" s="169">
        <v>-3</v>
      </c>
      <c r="U7" s="168">
        <v>-2.5</v>
      </c>
      <c r="V7" s="168">
        <v>-2</v>
      </c>
      <c r="W7" s="168">
        <v>-1.5</v>
      </c>
      <c r="X7" s="169">
        <v>-1</v>
      </c>
      <c r="Y7" s="169">
        <v>-0.5</v>
      </c>
      <c r="Z7" s="169">
        <v>0</v>
      </c>
      <c r="AA7" s="168">
        <v>0.5</v>
      </c>
      <c r="AB7" s="168">
        <v>1</v>
      </c>
      <c r="AC7" s="169">
        <v>1.5</v>
      </c>
      <c r="AD7" s="169">
        <v>2</v>
      </c>
      <c r="AE7" s="169">
        <v>2.5</v>
      </c>
      <c r="AF7" s="168">
        <v>3</v>
      </c>
      <c r="AG7" s="168">
        <v>3.5</v>
      </c>
      <c r="AH7" s="168">
        <v>4</v>
      </c>
      <c r="AI7" s="169">
        <v>4.5</v>
      </c>
      <c r="AJ7" s="169">
        <v>5</v>
      </c>
      <c r="AK7" s="169">
        <v>5.5</v>
      </c>
      <c r="AL7" s="168">
        <v>6</v>
      </c>
      <c r="AM7" s="169">
        <v>6.5</v>
      </c>
      <c r="AN7" s="170">
        <v>7</v>
      </c>
      <c r="AO7" s="170">
        <v>7.5</v>
      </c>
      <c r="AP7" s="171">
        <v>8</v>
      </c>
      <c r="AQ7" s="171">
        <v>8.5</v>
      </c>
      <c r="AR7" s="170">
        <v>9</v>
      </c>
      <c r="AS7" s="170">
        <v>9.5</v>
      </c>
      <c r="AT7" s="170">
        <v>10</v>
      </c>
      <c r="AU7" s="170">
        <v>10.5</v>
      </c>
      <c r="AV7" s="170">
        <v>11</v>
      </c>
      <c r="AW7" s="170">
        <v>11.5</v>
      </c>
      <c r="AX7" s="170">
        <v>12</v>
      </c>
      <c r="AY7" s="170">
        <v>12.5</v>
      </c>
      <c r="AZ7" s="171">
        <v>13</v>
      </c>
      <c r="BA7" s="171">
        <v>13.5</v>
      </c>
      <c r="BB7" s="170">
        <v>14</v>
      </c>
      <c r="BC7" s="170">
        <v>14.5</v>
      </c>
      <c r="BD7" s="172" t="s">
        <v>28</v>
      </c>
      <c r="BE7" s="400"/>
    </row>
    <row r="8" spans="2:57" ht="19.5" customHeight="1" thickBot="1" x14ac:dyDescent="0.4">
      <c r="B8" s="5" t="s">
        <v>439</v>
      </c>
      <c r="G8" s="396"/>
      <c r="H8" s="469"/>
      <c r="I8" s="472"/>
      <c r="J8" s="466"/>
      <c r="K8" s="472"/>
      <c r="L8" s="472"/>
      <c r="M8" s="475"/>
      <c r="N8" s="463"/>
      <c r="O8" s="59" t="s">
        <v>29</v>
      </c>
      <c r="P8" s="60" t="s">
        <v>30</v>
      </c>
      <c r="Q8" s="60" t="s">
        <v>31</v>
      </c>
      <c r="R8" s="61" t="s">
        <v>32</v>
      </c>
      <c r="S8" s="61" t="s">
        <v>33</v>
      </c>
      <c r="T8" s="61" t="s">
        <v>34</v>
      </c>
      <c r="U8" s="60" t="s">
        <v>35</v>
      </c>
      <c r="V8" s="60" t="s">
        <v>36</v>
      </c>
      <c r="W8" s="60" t="s">
        <v>37</v>
      </c>
      <c r="X8" s="61" t="s">
        <v>38</v>
      </c>
      <c r="Y8" s="61" t="s">
        <v>39</v>
      </c>
      <c r="Z8" s="61" t="s">
        <v>40</v>
      </c>
      <c r="AA8" s="60" t="s">
        <v>41</v>
      </c>
      <c r="AB8" s="60" t="s">
        <v>42</v>
      </c>
      <c r="AC8" s="61" t="s">
        <v>43</v>
      </c>
      <c r="AD8" s="61" t="s">
        <v>44</v>
      </c>
      <c r="AE8" s="61" t="s">
        <v>45</v>
      </c>
      <c r="AF8" s="60" t="s">
        <v>46</v>
      </c>
      <c r="AG8" s="60" t="s">
        <v>47</v>
      </c>
      <c r="AH8" s="60" t="s">
        <v>48</v>
      </c>
      <c r="AI8" s="61" t="s">
        <v>49</v>
      </c>
      <c r="AJ8" s="61" t="s">
        <v>50</v>
      </c>
      <c r="AK8" s="61" t="s">
        <v>51</v>
      </c>
      <c r="AL8" s="60" t="s">
        <v>52</v>
      </c>
      <c r="AM8" s="61" t="s">
        <v>53</v>
      </c>
      <c r="AN8" s="62" t="s">
        <v>54</v>
      </c>
      <c r="AO8" s="62" t="s">
        <v>55</v>
      </c>
      <c r="AP8" s="63" t="s">
        <v>56</v>
      </c>
      <c r="AQ8" s="63" t="s">
        <v>57</v>
      </c>
      <c r="AR8" s="62" t="s">
        <v>58</v>
      </c>
      <c r="AS8" s="62" t="s">
        <v>59</v>
      </c>
      <c r="AT8" s="62" t="s">
        <v>60</v>
      </c>
      <c r="AU8" s="62" t="s">
        <v>61</v>
      </c>
      <c r="AV8" s="62" t="s">
        <v>62</v>
      </c>
      <c r="AW8" s="62" t="s">
        <v>63</v>
      </c>
      <c r="AX8" s="62" t="s">
        <v>64</v>
      </c>
      <c r="AY8" s="62" t="s">
        <v>65</v>
      </c>
      <c r="AZ8" s="63" t="s">
        <v>66</v>
      </c>
      <c r="BA8" s="63" t="s">
        <v>67</v>
      </c>
      <c r="BB8" s="62" t="s">
        <v>68</v>
      </c>
      <c r="BC8" s="62" t="s">
        <v>69</v>
      </c>
      <c r="BD8" s="64" t="s">
        <v>70</v>
      </c>
      <c r="BE8" s="400"/>
    </row>
    <row r="9" spans="2:57" ht="20.149999999999999" customHeight="1" x14ac:dyDescent="0.35">
      <c r="B9" s="5" t="s">
        <v>440</v>
      </c>
      <c r="G9" s="396"/>
      <c r="H9" s="206"/>
      <c r="I9" s="207"/>
      <c r="J9" s="207"/>
      <c r="K9" s="207"/>
      <c r="L9" s="207"/>
      <c r="M9" s="372"/>
      <c r="N9" s="373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372"/>
      <c r="AK9" s="372"/>
      <c r="AL9" s="372"/>
      <c r="AM9" s="372"/>
      <c r="AN9" s="372"/>
      <c r="AO9" s="372"/>
      <c r="AP9" s="372"/>
      <c r="AQ9" s="372"/>
      <c r="AR9" s="372"/>
      <c r="AS9" s="372"/>
      <c r="AT9" s="372"/>
      <c r="AU9" s="372"/>
      <c r="AV9" s="372"/>
      <c r="AW9" s="372"/>
      <c r="AX9" s="372"/>
      <c r="AY9" s="372"/>
      <c r="AZ9" s="372"/>
      <c r="BA9" s="372"/>
      <c r="BB9" s="372"/>
      <c r="BC9" s="372"/>
      <c r="BD9" s="374"/>
      <c r="BE9" s="400"/>
    </row>
    <row r="10" spans="2:57" ht="20.149999999999999" customHeight="1" x14ac:dyDescent="0.35">
      <c r="B10" s="5"/>
      <c r="C10" s="3" t="s">
        <v>441</v>
      </c>
      <c r="G10" s="396"/>
      <c r="H10" s="208"/>
      <c r="I10" s="195"/>
      <c r="J10" s="195"/>
      <c r="K10" s="195"/>
      <c r="L10" s="195"/>
      <c r="M10" s="6"/>
      <c r="N10" s="37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7"/>
      <c r="BE10" s="400"/>
    </row>
    <row r="11" spans="2:57" ht="20.149999999999999" customHeight="1" x14ac:dyDescent="0.35">
      <c r="B11" s="5"/>
      <c r="G11" s="396"/>
      <c r="H11" s="208"/>
      <c r="I11" s="195"/>
      <c r="J11" s="195"/>
      <c r="K11" s="195"/>
      <c r="L11" s="195"/>
      <c r="M11" s="6"/>
      <c r="N11" s="37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7"/>
      <c r="BE11" s="400"/>
    </row>
    <row r="12" spans="2:57" ht="20.149999999999999" customHeight="1" x14ac:dyDescent="0.35">
      <c r="G12" s="396"/>
      <c r="H12" s="208"/>
      <c r="I12" s="195"/>
      <c r="J12" s="195"/>
      <c r="K12" s="195"/>
      <c r="L12" s="195"/>
      <c r="M12" s="6"/>
      <c r="N12" s="37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7"/>
      <c r="BE12" s="400"/>
    </row>
    <row r="13" spans="2:57" ht="20.149999999999999" customHeight="1" thickBot="1" x14ac:dyDescent="0.4">
      <c r="B13" s="4" t="s">
        <v>71</v>
      </c>
      <c r="G13" s="396"/>
      <c r="H13" s="208"/>
      <c r="I13" s="195"/>
      <c r="J13" s="195"/>
      <c r="K13" s="195"/>
      <c r="L13" s="195"/>
      <c r="M13" s="6"/>
      <c r="N13" s="37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7"/>
      <c r="BE13" s="400"/>
    </row>
    <row r="14" spans="2:57" ht="20.149999999999999" customHeight="1" thickBot="1" x14ac:dyDescent="0.4">
      <c r="B14" s="395"/>
      <c r="C14" s="393"/>
      <c r="D14" s="393"/>
      <c r="E14" s="394"/>
      <c r="G14" s="396"/>
      <c r="H14" s="208"/>
      <c r="I14" s="195"/>
      <c r="J14" s="195"/>
      <c r="K14" s="195"/>
      <c r="L14" s="195"/>
      <c r="M14" s="6"/>
      <c r="N14" s="375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7"/>
      <c r="BE14" s="400"/>
    </row>
    <row r="15" spans="2:57" ht="20.149999999999999" customHeight="1" x14ac:dyDescent="0.35">
      <c r="B15" s="396"/>
      <c r="C15" s="26" t="s">
        <v>442</v>
      </c>
      <c r="D15" s="202"/>
      <c r="E15" s="400"/>
      <c r="G15" s="396"/>
      <c r="H15" s="208"/>
      <c r="I15" s="195"/>
      <c r="J15" s="195"/>
      <c r="K15" s="195"/>
      <c r="L15" s="195"/>
      <c r="M15" s="6"/>
      <c r="N15" s="37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7"/>
      <c r="BE15" s="400"/>
    </row>
    <row r="16" spans="2:57" ht="20.149999999999999" customHeight="1" thickBot="1" x14ac:dyDescent="0.4">
      <c r="B16" s="396"/>
      <c r="C16" s="27" t="s">
        <v>443</v>
      </c>
      <c r="D16" s="203"/>
      <c r="E16" s="400"/>
      <c r="G16" s="396"/>
      <c r="H16" s="208"/>
      <c r="I16" s="195"/>
      <c r="J16" s="195"/>
      <c r="K16" s="195"/>
      <c r="L16" s="195"/>
      <c r="M16" s="6"/>
      <c r="N16" s="37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7"/>
      <c r="BE16" s="400"/>
    </row>
    <row r="17" spans="2:57" ht="20.149999999999999" customHeight="1" thickBot="1" x14ac:dyDescent="0.4">
      <c r="B17" s="397"/>
      <c r="C17" s="398"/>
      <c r="D17" s="398"/>
      <c r="E17" s="399"/>
      <c r="G17" s="396"/>
      <c r="H17" s="208"/>
      <c r="I17" s="195"/>
      <c r="J17" s="195"/>
      <c r="K17" s="195"/>
      <c r="L17" s="195"/>
      <c r="M17" s="6"/>
      <c r="N17" s="37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7"/>
      <c r="BE17" s="400"/>
    </row>
    <row r="18" spans="2:57" ht="20.149999999999999" customHeight="1" x14ac:dyDescent="0.35">
      <c r="G18" s="396"/>
      <c r="H18" s="208"/>
      <c r="I18" s="195"/>
      <c r="J18" s="195"/>
      <c r="K18" s="195"/>
      <c r="L18" s="195"/>
      <c r="M18" s="6"/>
      <c r="N18" s="37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7"/>
      <c r="BE18" s="400"/>
    </row>
    <row r="19" spans="2:57" ht="20.149999999999999" customHeight="1" x14ac:dyDescent="0.35">
      <c r="G19" s="396"/>
      <c r="H19" s="208"/>
      <c r="I19" s="195"/>
      <c r="J19" s="195"/>
      <c r="K19" s="195"/>
      <c r="L19" s="195"/>
      <c r="M19" s="6"/>
      <c r="N19" s="37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7"/>
      <c r="BE19" s="400"/>
    </row>
    <row r="20" spans="2:57" ht="20.149999999999999" customHeight="1" x14ac:dyDescent="0.35">
      <c r="C20" s="2"/>
      <c r="G20" s="396"/>
      <c r="H20" s="208"/>
      <c r="I20" s="195"/>
      <c r="J20" s="195"/>
      <c r="K20" s="195"/>
      <c r="L20" s="195"/>
      <c r="M20" s="6"/>
      <c r="N20" s="37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7"/>
      <c r="BE20" s="400"/>
    </row>
    <row r="21" spans="2:57" ht="20.149999999999999" customHeight="1" x14ac:dyDescent="0.35">
      <c r="C21" s="2"/>
      <c r="G21" s="396"/>
      <c r="H21" s="208"/>
      <c r="I21" s="195"/>
      <c r="J21" s="195"/>
      <c r="K21" s="195"/>
      <c r="L21" s="195"/>
      <c r="M21" s="6"/>
      <c r="N21" s="37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7"/>
      <c r="BE21" s="400"/>
    </row>
    <row r="22" spans="2:57" ht="20.149999999999999" customHeight="1" x14ac:dyDescent="0.35">
      <c r="C22" s="71"/>
      <c r="G22" s="396"/>
      <c r="H22" s="208"/>
      <c r="I22" s="195"/>
      <c r="J22" s="195"/>
      <c r="K22" s="195"/>
      <c r="L22" s="195"/>
      <c r="M22" s="6"/>
      <c r="N22" s="37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7"/>
      <c r="BE22" s="400"/>
    </row>
    <row r="23" spans="2:57" ht="20.149999999999999" customHeight="1" x14ac:dyDescent="0.35">
      <c r="C23" s="1"/>
      <c r="G23" s="396"/>
      <c r="H23" s="208"/>
      <c r="I23" s="195"/>
      <c r="J23" s="195"/>
      <c r="K23" s="195"/>
      <c r="L23" s="195"/>
      <c r="M23" s="6"/>
      <c r="N23" s="37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7"/>
      <c r="BE23" s="400"/>
    </row>
    <row r="24" spans="2:57" ht="20.149999999999999" customHeight="1" x14ac:dyDescent="0.35">
      <c r="C24" s="1"/>
      <c r="G24" s="396"/>
      <c r="H24" s="208"/>
      <c r="I24" s="195"/>
      <c r="J24" s="195"/>
      <c r="K24" s="195"/>
      <c r="L24" s="195"/>
      <c r="M24" s="6"/>
      <c r="N24" s="37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7"/>
      <c r="BE24" s="400"/>
    </row>
    <row r="25" spans="2:57" ht="20.149999999999999" customHeight="1" x14ac:dyDescent="0.35">
      <c r="C25" s="2"/>
      <c r="G25" s="396"/>
      <c r="H25" s="208"/>
      <c r="I25" s="195"/>
      <c r="J25" s="195"/>
      <c r="K25" s="195"/>
      <c r="L25" s="195"/>
      <c r="M25" s="6"/>
      <c r="N25" s="37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7"/>
      <c r="BE25" s="400"/>
    </row>
    <row r="26" spans="2:57" ht="20.149999999999999" customHeight="1" x14ac:dyDescent="0.35">
      <c r="C26" s="2"/>
      <c r="G26" s="396"/>
      <c r="H26" s="208"/>
      <c r="I26" s="195"/>
      <c r="J26" s="195"/>
      <c r="K26" s="195"/>
      <c r="L26" s="195"/>
      <c r="M26" s="6"/>
      <c r="N26" s="37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7"/>
      <c r="BE26" s="400"/>
    </row>
    <row r="27" spans="2:57" ht="20.149999999999999" customHeight="1" x14ac:dyDescent="0.35">
      <c r="G27" s="396"/>
      <c r="H27" s="208"/>
      <c r="I27" s="195"/>
      <c r="J27" s="195"/>
      <c r="K27" s="195"/>
      <c r="L27" s="195"/>
      <c r="M27" s="6"/>
      <c r="N27" s="37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7"/>
      <c r="BE27" s="400"/>
    </row>
    <row r="28" spans="2:57" ht="20.149999999999999" customHeight="1" x14ac:dyDescent="0.35">
      <c r="G28" s="396"/>
      <c r="H28" s="208"/>
      <c r="I28" s="195"/>
      <c r="J28" s="195"/>
      <c r="K28" s="195"/>
      <c r="L28" s="195"/>
      <c r="M28" s="6"/>
      <c r="N28" s="37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7"/>
      <c r="BE28" s="400"/>
    </row>
    <row r="29" spans="2:57" ht="20.149999999999999" customHeight="1" x14ac:dyDescent="0.35">
      <c r="G29" s="396"/>
      <c r="H29" s="208"/>
      <c r="I29" s="195"/>
      <c r="J29" s="195"/>
      <c r="K29" s="195"/>
      <c r="L29" s="195"/>
      <c r="M29" s="6"/>
      <c r="N29" s="37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7"/>
      <c r="BE29" s="400"/>
    </row>
    <row r="30" spans="2:57" ht="20.149999999999999" customHeight="1" x14ac:dyDescent="0.35">
      <c r="G30" s="396"/>
      <c r="H30" s="208"/>
      <c r="I30" s="195"/>
      <c r="J30" s="195"/>
      <c r="K30" s="195"/>
      <c r="L30" s="195"/>
      <c r="M30" s="6"/>
      <c r="N30" s="37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7"/>
      <c r="BE30" s="400"/>
    </row>
    <row r="31" spans="2:57" ht="20.149999999999999" customHeight="1" x14ac:dyDescent="0.35">
      <c r="G31" s="396"/>
      <c r="H31" s="208"/>
      <c r="I31" s="195"/>
      <c r="J31" s="195"/>
      <c r="K31" s="204"/>
      <c r="L31" s="204"/>
      <c r="M31" s="6"/>
      <c r="N31" s="381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173"/>
      <c r="BC31" s="173"/>
      <c r="BD31" s="7"/>
      <c r="BE31" s="400"/>
    </row>
    <row r="32" spans="2:57" ht="20.149999999999999" customHeight="1" x14ac:dyDescent="0.35">
      <c r="G32" s="396"/>
      <c r="H32" s="208"/>
      <c r="I32" s="195"/>
      <c r="J32" s="195"/>
      <c r="K32" s="204"/>
      <c r="L32" s="204"/>
      <c r="M32" s="6"/>
      <c r="N32" s="381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173"/>
      <c r="BC32" s="173"/>
      <c r="BD32" s="7"/>
      <c r="BE32" s="400"/>
    </row>
    <row r="33" spans="7:57" ht="20.149999999999999" customHeight="1" x14ac:dyDescent="0.35">
      <c r="G33" s="396"/>
      <c r="H33" s="208"/>
      <c r="I33" s="195"/>
      <c r="J33" s="195"/>
      <c r="K33" s="204"/>
      <c r="L33" s="204"/>
      <c r="M33" s="6"/>
      <c r="N33" s="381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173"/>
      <c r="BC33" s="173"/>
      <c r="BD33" s="7"/>
      <c r="BE33" s="400"/>
    </row>
    <row r="34" spans="7:57" ht="20.149999999999999" customHeight="1" x14ac:dyDescent="0.35">
      <c r="G34" s="396"/>
      <c r="H34" s="208"/>
      <c r="I34" s="195"/>
      <c r="J34" s="195"/>
      <c r="K34" s="204"/>
      <c r="L34" s="204"/>
      <c r="M34" s="6"/>
      <c r="N34" s="381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173"/>
      <c r="BC34" s="173"/>
      <c r="BD34" s="7"/>
      <c r="BE34" s="400"/>
    </row>
    <row r="35" spans="7:57" ht="20.149999999999999" customHeight="1" x14ac:dyDescent="0.35">
      <c r="G35" s="396"/>
      <c r="H35" s="208"/>
      <c r="I35" s="195"/>
      <c r="J35" s="195"/>
      <c r="K35" s="204"/>
      <c r="L35" s="204"/>
      <c r="M35" s="6"/>
      <c r="N35" s="381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173"/>
      <c r="BC35" s="173"/>
      <c r="BD35" s="7"/>
      <c r="BE35" s="400"/>
    </row>
    <row r="36" spans="7:57" ht="20.149999999999999" customHeight="1" x14ac:dyDescent="0.35">
      <c r="G36" s="396"/>
      <c r="H36" s="208"/>
      <c r="I36" s="195"/>
      <c r="J36" s="195"/>
      <c r="K36" s="204"/>
      <c r="L36" s="204"/>
      <c r="M36" s="6"/>
      <c r="N36" s="381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173"/>
      <c r="BC36" s="173"/>
      <c r="BD36" s="7"/>
      <c r="BE36" s="400"/>
    </row>
    <row r="37" spans="7:57" ht="20.149999999999999" customHeight="1" x14ac:dyDescent="0.35">
      <c r="G37" s="396"/>
      <c r="H37" s="208"/>
      <c r="I37" s="195"/>
      <c r="J37" s="195"/>
      <c r="K37" s="204"/>
      <c r="L37" s="204"/>
      <c r="M37" s="6"/>
      <c r="N37" s="381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173"/>
      <c r="BC37" s="173"/>
      <c r="BD37" s="7"/>
      <c r="BE37" s="400"/>
    </row>
    <row r="38" spans="7:57" ht="20.149999999999999" customHeight="1" thickBot="1" x14ac:dyDescent="0.4">
      <c r="G38" s="396"/>
      <c r="H38" s="210"/>
      <c r="I38" s="196"/>
      <c r="J38" s="196"/>
      <c r="K38" s="204"/>
      <c r="L38" s="204"/>
      <c r="M38" s="6"/>
      <c r="N38" s="382"/>
      <c r="O38" s="383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174"/>
      <c r="BC38" s="174"/>
      <c r="BD38" s="8"/>
      <c r="BE38" s="400"/>
    </row>
    <row r="39" spans="7:57" ht="20.149999999999999" customHeight="1" thickBot="1" x14ac:dyDescent="0.4">
      <c r="G39" s="397"/>
      <c r="H39" s="404"/>
      <c r="I39" s="404"/>
      <c r="J39" s="404"/>
      <c r="K39" s="404"/>
      <c r="L39" s="404"/>
      <c r="M39" s="405"/>
      <c r="N39" s="404"/>
      <c r="O39" s="402"/>
      <c r="P39" s="402"/>
      <c r="Q39" s="402"/>
      <c r="R39" s="402"/>
      <c r="S39" s="403"/>
      <c r="T39" s="402"/>
      <c r="U39" s="402"/>
      <c r="V39" s="402"/>
      <c r="W39" s="402"/>
      <c r="X39" s="402"/>
      <c r="Y39" s="403"/>
      <c r="Z39" s="402"/>
      <c r="AA39" s="402"/>
      <c r="AB39" s="402"/>
      <c r="AC39" s="402"/>
      <c r="AD39" s="403"/>
      <c r="AE39" s="402"/>
      <c r="AF39" s="402"/>
      <c r="AG39" s="402"/>
      <c r="AH39" s="402"/>
      <c r="AI39" s="402"/>
      <c r="AJ39" s="403"/>
      <c r="AK39" s="402"/>
      <c r="AL39" s="402"/>
      <c r="AM39" s="402"/>
      <c r="AN39" s="403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2"/>
      <c r="AZ39" s="402"/>
      <c r="BA39" s="402"/>
      <c r="BB39" s="402"/>
      <c r="BC39" s="402"/>
      <c r="BD39" s="402"/>
      <c r="BE39" s="399"/>
    </row>
    <row r="40" spans="7:57" ht="20.149999999999999" customHeight="1" x14ac:dyDescent="0.35">
      <c r="H40" s="457" t="s">
        <v>74</v>
      </c>
      <c r="I40" s="457"/>
      <c r="J40" s="457"/>
      <c r="K40" s="457"/>
      <c r="L40" s="326"/>
    </row>
    <row r="41" spans="7:57" ht="20.149999999999999" customHeight="1" x14ac:dyDescent="0.35">
      <c r="H41" s="456"/>
      <c r="I41" s="456"/>
      <c r="J41" s="456"/>
      <c r="K41" s="456"/>
      <c r="L41" s="326"/>
    </row>
    <row r="42" spans="7:57" ht="20.149999999999999" customHeight="1" x14ac:dyDescent="0.35">
      <c r="H42" s="456"/>
      <c r="I42" s="456"/>
      <c r="J42" s="456"/>
      <c r="K42" s="456"/>
      <c r="L42" s="326"/>
    </row>
    <row r="43" spans="7:57" ht="20.149999999999999" customHeight="1" x14ac:dyDescent="0.35">
      <c r="H43" s="456" t="s">
        <v>75</v>
      </c>
      <c r="I43" s="456"/>
      <c r="J43" s="456"/>
      <c r="K43" s="456"/>
    </row>
    <row r="44" spans="7:57" ht="20.149999999999999" customHeight="1" x14ac:dyDescent="0.35">
      <c r="H44" s="456"/>
      <c r="I44" s="456"/>
      <c r="J44" s="456"/>
      <c r="K44" s="456"/>
    </row>
    <row r="200" spans="1:1" ht="20.149999999999999" customHeight="1" x14ac:dyDescent="0.35">
      <c r="A200" s="3" t="s">
        <v>20</v>
      </c>
    </row>
  </sheetData>
  <sheetProtection algorithmName="SHA-512" hashValue="fyEmxIjmBzt5f6d/oA18pevCTmemg1uQh0njcSveeou+5o9bgOpRvZ5OwO0ZcJYcVRtjCdiDT1Wp7oLOO+q1UA==" saltValue="IWb23wgK/JEpi9cdKam7+A==" spinCount="100000" sheet="1" selectLockedCells="1"/>
  <mergeCells count="10">
    <mergeCell ref="H43:K44"/>
    <mergeCell ref="H40:K42"/>
    <mergeCell ref="O6:BD6"/>
    <mergeCell ref="N6:N8"/>
    <mergeCell ref="J6:J8"/>
    <mergeCell ref="H6:H8"/>
    <mergeCell ref="I6:I8"/>
    <mergeCell ref="K6:K8"/>
    <mergeCell ref="M6:M8"/>
    <mergeCell ref="L6:L8"/>
  </mergeCells>
  <conditionalFormatting sqref="D15:D16">
    <cfRule type="cellIs" dxfId="84" priority="7" stopIfTrue="1" operator="equal">
      <formula>""</formula>
    </cfRule>
  </conditionalFormatting>
  <conditionalFormatting sqref="H9:BD38">
    <cfRule type="cellIs" dxfId="83" priority="1" stopIfTrue="1" operator="equal">
      <formula>""</formula>
    </cfRule>
  </conditionalFormatting>
  <conditionalFormatting sqref="J9:J38">
    <cfRule type="expression" dxfId="82" priority="2" stopIfTrue="1">
      <formula>(ISNUMBER(SEARCH(",",J9)))</formula>
    </cfRule>
  </conditionalFormatting>
  <dataValidations xWindow="1323" yWindow="557" count="3">
    <dataValidation allowBlank="1" showInputMessage="1" showErrorMessage="1" prompt="Include a description of what the material looks like and what it contains. For example, sandy material containing brick fragments, or black silt, or foreign man-made matter caught in sample." sqref="K9:K38" xr:uid="{00000000-0002-0000-0100-000000000000}"/>
    <dataValidation type="list" allowBlank="1" showInputMessage="1" showErrorMessage="1" prompt="Enter 'y' where sediment samples contain glacial material or are too coarse and thus exempt from chemical analysis" sqref="L9:L38" xr:uid="{00000000-0002-0000-0100-000001000000}">
      <formula1>$A$200</formula1>
    </dataValidation>
    <dataValidation allowBlank="1" showInputMessage="1" showErrorMessage="1" promptTitle="Date of analysis" prompt="Enter as dd/mm/yyyy" sqref="D16" xr:uid="{00000000-0002-0000-0100-000002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673427F-B4E8-4704-BA16-DE5620FDF801}">
            <xm:f>NOT(ISNUMBER(MATCH(J9,'Gwybodaeth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J9:J38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323" yWindow="557" count="2">
        <x14:dataValidation type="list" allowBlank="1" showInputMessage="1" showErrorMessage="1" error="Please select value from drop down list" xr:uid="{00000000-0002-0000-0100-000003000000}">
          <x14:formula1>
            <xm:f>'Gwybodaeth Ymgeiswyr'!$C$25:$C$30</xm:f>
          </x14:formula1>
          <xm:sqref>I9:I38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100-000004000000}">
          <x14:formula1>
            <xm:f>'Gwybodaeth Ymgeiswyr'!$K$8:$K$35</xm:f>
          </x14:formula1>
          <xm:sqref>J9:J38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0" tint="-0.34998626667073579"/>
  </sheetPr>
  <dimension ref="A1:CI2"/>
  <sheetViews>
    <sheetView zoomScale="85" zoomScaleNormal="85" workbookViewId="0">
      <selection activeCell="I43" activeCellId="1" sqref="K42 I43"/>
    </sheetView>
  </sheetViews>
  <sheetFormatPr defaultRowHeight="15.5" x14ac:dyDescent="0.35"/>
  <cols>
    <col min="1" max="1" width="13.07421875" customWidth="1"/>
    <col min="17" max="17" width="11.23046875" bestFit="1" customWidth="1"/>
    <col min="85" max="85" width="9" customWidth="1"/>
    <col min="86" max="86" width="26.69140625" bestFit="1" customWidth="1"/>
    <col min="87" max="87" width="11.765625" bestFit="1" customWidth="1"/>
  </cols>
  <sheetData>
    <row r="1" spans="1:87" x14ac:dyDescent="0.35">
      <c r="A1" s="182" t="s">
        <v>357</v>
      </c>
      <c r="B1" s="182" t="s">
        <v>358</v>
      </c>
      <c r="C1" s="182" t="s">
        <v>359</v>
      </c>
      <c r="D1" s="182" t="s">
        <v>360</v>
      </c>
      <c r="E1" s="182" t="s">
        <v>361</v>
      </c>
      <c r="F1" s="182" t="s">
        <v>362</v>
      </c>
      <c r="G1" s="182" t="s">
        <v>363</v>
      </c>
      <c r="H1" s="182" t="s">
        <v>364</v>
      </c>
      <c r="I1" s="182" t="s">
        <v>365</v>
      </c>
      <c r="J1" s="182" t="s">
        <v>366</v>
      </c>
      <c r="K1" s="182" t="s">
        <v>367</v>
      </c>
      <c r="L1" s="182" t="s">
        <v>368</v>
      </c>
      <c r="M1" s="182" t="s">
        <v>369</v>
      </c>
      <c r="N1" s="182" t="s">
        <v>276</v>
      </c>
      <c r="O1" s="182" t="s">
        <v>277</v>
      </c>
      <c r="P1" s="182" t="s">
        <v>370</v>
      </c>
      <c r="Q1" s="182" t="s">
        <v>147</v>
      </c>
      <c r="R1" s="182" t="s">
        <v>371</v>
      </c>
      <c r="S1" s="182" t="s">
        <v>283</v>
      </c>
      <c r="T1" s="182" t="s">
        <v>284</v>
      </c>
      <c r="U1" s="182" t="s">
        <v>285</v>
      </c>
      <c r="V1" s="182" t="s">
        <v>287</v>
      </c>
      <c r="W1" s="182" t="s">
        <v>372</v>
      </c>
      <c r="X1" s="182" t="s">
        <v>288</v>
      </c>
      <c r="Y1" s="182" t="s">
        <v>289</v>
      </c>
      <c r="Z1" s="182" t="s">
        <v>290</v>
      </c>
      <c r="AA1" s="182" t="s">
        <v>291</v>
      </c>
      <c r="AB1" s="182" t="s">
        <v>292</v>
      </c>
      <c r="AC1" s="182" t="s">
        <v>159</v>
      </c>
      <c r="AD1" s="182" t="s">
        <v>373</v>
      </c>
      <c r="AE1" s="182" t="s">
        <v>374</v>
      </c>
      <c r="AF1" s="182" t="s">
        <v>162</v>
      </c>
      <c r="AG1" s="182" t="s">
        <v>375</v>
      </c>
      <c r="AH1" s="182" t="s">
        <v>376</v>
      </c>
      <c r="AI1" s="182" t="s">
        <v>377</v>
      </c>
      <c r="AJ1" s="182" t="s">
        <v>378</v>
      </c>
      <c r="AK1" s="182" t="s">
        <v>379</v>
      </c>
      <c r="AL1" s="182" t="s">
        <v>380</v>
      </c>
      <c r="AM1" s="182" t="s">
        <v>381</v>
      </c>
      <c r="AN1" s="182" t="s">
        <v>382</v>
      </c>
      <c r="AO1" s="182" t="s">
        <v>383</v>
      </c>
      <c r="AP1" s="182" t="s">
        <v>384</v>
      </c>
      <c r="AQ1" s="182" t="s">
        <v>385</v>
      </c>
      <c r="AR1" s="182" t="s">
        <v>386</v>
      </c>
      <c r="AS1" s="182" t="s">
        <v>387</v>
      </c>
      <c r="AT1" s="182" t="s">
        <v>388</v>
      </c>
      <c r="AU1" s="182" t="s">
        <v>389</v>
      </c>
      <c r="AV1" s="182" t="s">
        <v>390</v>
      </c>
      <c r="AW1" s="182" t="s">
        <v>391</v>
      </c>
      <c r="AX1" s="182" t="s">
        <v>392</v>
      </c>
      <c r="AY1" s="182" t="s">
        <v>393</v>
      </c>
      <c r="AZ1" s="182" t="s">
        <v>394</v>
      </c>
      <c r="BA1" s="182" t="s">
        <v>395</v>
      </c>
      <c r="BB1" s="182" t="s">
        <v>396</v>
      </c>
      <c r="BC1" s="182" t="s">
        <v>397</v>
      </c>
      <c r="BD1" s="182" t="s">
        <v>398</v>
      </c>
      <c r="BE1" s="182" t="s">
        <v>399</v>
      </c>
      <c r="BF1" s="182" t="s">
        <v>400</v>
      </c>
      <c r="BG1" s="182" t="s">
        <v>401</v>
      </c>
      <c r="BH1" s="182" t="s">
        <v>402</v>
      </c>
      <c r="BI1" s="182" t="s">
        <v>403</v>
      </c>
      <c r="BJ1" s="182" t="s">
        <v>404</v>
      </c>
      <c r="BK1" s="182" t="s">
        <v>405</v>
      </c>
      <c r="BL1" s="182" t="s">
        <v>406</v>
      </c>
      <c r="BM1" s="182" t="s">
        <v>332</v>
      </c>
      <c r="BN1" s="182" t="s">
        <v>333</v>
      </c>
      <c r="BO1" s="182" t="s">
        <v>334</v>
      </c>
      <c r="BP1" s="182" t="s">
        <v>335</v>
      </c>
      <c r="BQ1" s="182" t="s">
        <v>336</v>
      </c>
      <c r="BR1" s="182" t="s">
        <v>407</v>
      </c>
      <c r="BS1" s="182" t="s">
        <v>408</v>
      </c>
      <c r="BT1" s="182" t="s">
        <v>409</v>
      </c>
      <c r="BU1" s="182" t="s">
        <v>341</v>
      </c>
      <c r="BV1" s="182" t="s">
        <v>342</v>
      </c>
      <c r="BW1" s="182" t="s">
        <v>343</v>
      </c>
      <c r="BX1" s="182" t="s">
        <v>344</v>
      </c>
      <c r="BY1" s="182" t="s">
        <v>345</v>
      </c>
      <c r="BZ1" s="182" t="s">
        <v>346</v>
      </c>
      <c r="CA1" s="182" t="s">
        <v>352</v>
      </c>
      <c r="CB1" s="182" t="s">
        <v>347</v>
      </c>
      <c r="CC1" s="182" t="s">
        <v>348</v>
      </c>
      <c r="CD1" s="182" t="s">
        <v>349</v>
      </c>
      <c r="CE1" s="182" t="s">
        <v>350</v>
      </c>
      <c r="CF1" s="182" t="s">
        <v>351</v>
      </c>
      <c r="CG1" s="182" t="s">
        <v>410</v>
      </c>
      <c r="CH1" s="182" t="s">
        <v>411</v>
      </c>
      <c r="CI1" s="182" t="s">
        <v>412</v>
      </c>
    </row>
    <row r="2" spans="1:87" x14ac:dyDescent="0.35">
      <c r="A2" s="304" t="str">
        <f>'PR details'!C3</f>
        <v/>
      </c>
      <c r="B2" s="183" t="str">
        <f>'PR details'!C15</f>
        <v/>
      </c>
      <c r="C2" s="183" t="str">
        <f>'PR details'!C52</f>
        <v/>
      </c>
      <c r="D2" s="183" t="str">
        <f>'PR details'!D52</f>
        <v/>
      </c>
      <c r="E2" s="183" t="str">
        <f>'PR details'!E52</f>
        <v/>
      </c>
      <c r="F2" s="184" t="str">
        <f>'PR details'!D15</f>
        <v/>
      </c>
      <c r="G2" s="184" t="str">
        <f>'PR details'!E15</f>
        <v/>
      </c>
      <c r="H2" s="184" t="str">
        <f>'PR details'!F15</f>
        <v/>
      </c>
      <c r="I2" s="184" t="str">
        <f>'PR details'!G15</f>
        <v/>
      </c>
      <c r="J2" s="184" t="str">
        <f>'PR details'!H15</f>
        <v/>
      </c>
      <c r="K2" s="184" t="str">
        <f>'PR details'!I15</f>
        <v/>
      </c>
      <c r="L2" s="184" t="str">
        <f>'PR details'!J15</f>
        <v/>
      </c>
      <c r="M2" s="184" t="str">
        <f>'PR details'!K15</f>
        <v/>
      </c>
      <c r="N2" s="184" t="str">
        <f>'PR details'!L15</f>
        <v/>
      </c>
      <c r="O2" s="184" t="str">
        <f>'PR details'!M15</f>
        <v/>
      </c>
      <c r="P2" s="185" t="str">
        <f>'PR details'!D21</f>
        <v/>
      </c>
      <c r="Q2" s="185" t="str">
        <f>'PR details'!E21</f>
        <v/>
      </c>
      <c r="R2" s="185" t="str">
        <f>'PR details'!F21</f>
        <v/>
      </c>
      <c r="S2" s="185" t="str">
        <f>'PR details'!G21</f>
        <v/>
      </c>
      <c r="T2" s="185" t="str">
        <f>'PR details'!H21</f>
        <v/>
      </c>
      <c r="U2" s="185" t="str">
        <f>'PR details'!I21</f>
        <v/>
      </c>
      <c r="V2" s="185" t="str">
        <f>'PR details'!K21</f>
        <v/>
      </c>
      <c r="W2" s="185" t="str">
        <f>'PR details'!J21</f>
        <v/>
      </c>
      <c r="X2" s="185" t="str">
        <f>'PR details'!L21</f>
        <v/>
      </c>
      <c r="Y2" s="185" t="str">
        <f>'PR details'!M21</f>
        <v/>
      </c>
      <c r="Z2" s="185" t="str">
        <f>'PR details'!N21</f>
        <v/>
      </c>
      <c r="AA2" s="185" t="str">
        <f>'PR details'!C24</f>
        <v/>
      </c>
      <c r="AB2" s="185" t="str">
        <f>'PR details'!D24</f>
        <v/>
      </c>
      <c r="AC2" s="185" t="str">
        <f>'PR details'!E24</f>
        <v/>
      </c>
      <c r="AD2" s="185" t="str">
        <f>'PR details'!F24</f>
        <v/>
      </c>
      <c r="AE2" s="185" t="str">
        <f>'PR details'!G24</f>
        <v/>
      </c>
      <c r="AF2" s="185" t="str">
        <f>'PR details'!H24</f>
        <v/>
      </c>
      <c r="AG2" s="185" t="str">
        <f>'PR details'!I24</f>
        <v/>
      </c>
      <c r="AH2" s="185" t="str">
        <f>'PR details'!J24</f>
        <v/>
      </c>
      <c r="AI2" s="185" t="str">
        <f>'PR details'!K24</f>
        <v/>
      </c>
      <c r="AJ2" s="185" t="str">
        <f>'PR details'!L24</f>
        <v/>
      </c>
      <c r="AK2" s="185" t="str">
        <f>'PR details'!M24</f>
        <v/>
      </c>
      <c r="AL2" s="185" t="str">
        <f>'PR details'!N24</f>
        <v/>
      </c>
      <c r="AM2" s="185" t="str">
        <f>'PR details'!C36</f>
        <v/>
      </c>
      <c r="AN2" s="185" t="str">
        <f>'PR details'!H36</f>
        <v/>
      </c>
      <c r="AO2" s="185" t="str">
        <f>'PR details'!C30</f>
        <v/>
      </c>
      <c r="AP2" s="185" t="str">
        <f>'PR details'!F30</f>
        <v/>
      </c>
      <c r="AQ2" s="185" t="str">
        <f>'PR details'!H30</f>
        <v/>
      </c>
      <c r="AR2" s="185" t="str">
        <f>'PR details'!C33</f>
        <v/>
      </c>
      <c r="AS2" s="185" t="str">
        <f>'PR details'!G33</f>
        <v/>
      </c>
      <c r="AT2" s="185" t="str">
        <f>'PR details'!D30</f>
        <v/>
      </c>
      <c r="AU2" s="185" t="str">
        <f>'PR details'!E30</f>
        <v/>
      </c>
      <c r="AV2" s="185" t="str">
        <f>'PR details'!G30</f>
        <v/>
      </c>
      <c r="AW2" s="185" t="str">
        <f>'PR details'!I30</f>
        <v/>
      </c>
      <c r="AX2" s="185" t="str">
        <f>'PR details'!J30</f>
        <v/>
      </c>
      <c r="AY2" s="185" t="str">
        <f>'PR details'!K30</f>
        <v/>
      </c>
      <c r="AZ2" s="185" t="str">
        <f>'PR details'!D33</f>
        <v/>
      </c>
      <c r="BA2" s="185" t="str">
        <f>'PR details'!E33</f>
        <v/>
      </c>
      <c r="BB2" s="185" t="str">
        <f>'PR details'!F33</f>
        <v/>
      </c>
      <c r="BC2" s="185" t="str">
        <f>'PR details'!H33</f>
        <v/>
      </c>
      <c r="BD2" s="185" t="str">
        <f>'PR details'!I33</f>
        <v/>
      </c>
      <c r="BE2" s="185" t="str">
        <f>'PR details'!J33</f>
        <v/>
      </c>
      <c r="BF2" s="185" t="str">
        <f>'PR details'!K33</f>
        <v/>
      </c>
      <c r="BG2" s="185" t="str">
        <f>'PR details'!D36</f>
        <v/>
      </c>
      <c r="BH2" s="185" t="str">
        <f>'PR details'!E36</f>
        <v/>
      </c>
      <c r="BI2" s="185" t="str">
        <f>'PR details'!F36</f>
        <v/>
      </c>
      <c r="BJ2" s="185" t="str">
        <f>'PR details'!G36</f>
        <v/>
      </c>
      <c r="BK2" s="185" t="str">
        <f>'PR details'!I36</f>
        <v/>
      </c>
      <c r="BL2" s="185" t="str">
        <f>'PR details'!K36</f>
        <v/>
      </c>
      <c r="BM2" s="185" t="str">
        <f>'PR details'!C42</f>
        <v/>
      </c>
      <c r="BN2" s="185" t="str">
        <f>'PR details'!D42</f>
        <v/>
      </c>
      <c r="BO2" s="185" t="str">
        <f>'PR details'!E42</f>
        <v/>
      </c>
      <c r="BP2" s="185" t="str">
        <f>'PR details'!F42</f>
        <v/>
      </c>
      <c r="BQ2" s="185" t="str">
        <f>'PR details'!G42</f>
        <v/>
      </c>
      <c r="BR2" s="185" t="str">
        <f>'PR details'!H42</f>
        <v/>
      </c>
      <c r="BS2" s="185" t="str">
        <f>'PR details'!I42</f>
        <v/>
      </c>
      <c r="BT2" s="185" t="str">
        <f>'PR details'!J42</f>
        <v/>
      </c>
      <c r="BU2" s="185" t="str">
        <f>'PR details'!C45</f>
        <v/>
      </c>
      <c r="BV2" s="185" t="str">
        <f>'PR details'!D45</f>
        <v/>
      </c>
      <c r="BW2" s="185" t="str">
        <f>'PR details'!E45</f>
        <v/>
      </c>
      <c r="BX2" s="185" t="str">
        <f>'PR details'!F45</f>
        <v/>
      </c>
      <c r="BY2" s="185" t="str">
        <f>'PR details'!G45</f>
        <v/>
      </c>
      <c r="BZ2" s="185" t="str">
        <f>'PR details'!H45</f>
        <v/>
      </c>
      <c r="CA2" s="185" t="str">
        <f>'PR details'!H48</f>
        <v/>
      </c>
      <c r="CB2" s="185" t="str">
        <f>'PR details'!I45</f>
        <v/>
      </c>
      <c r="CC2" s="185" t="str">
        <f>'PR details'!J45</f>
        <v/>
      </c>
      <c r="CD2" s="185" t="str">
        <f>'PR details'!C48</f>
        <v/>
      </c>
      <c r="CE2" s="185" t="str">
        <f>'PR details'!D48</f>
        <v/>
      </c>
      <c r="CF2" s="185" t="str">
        <f>'PR details'!E48</f>
        <v/>
      </c>
      <c r="CG2" s="185"/>
      <c r="CH2" s="183">
        <f>'Exempt Samples'!J54</f>
        <v>0</v>
      </c>
      <c r="CI2" s="183">
        <f>'Exempt Samples'!M54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9999"/>
  </sheetPr>
  <dimension ref="A1:BL118"/>
  <sheetViews>
    <sheetView zoomScale="70" zoomScaleNormal="70" workbookViewId="0">
      <selection activeCell="D8" sqref="D8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14.3046875" style="3" customWidth="1"/>
    <col min="11" max="11" width="23.84375" style="3" customWidth="1"/>
    <col min="12" max="12" width="44.23046875" style="3" customWidth="1"/>
    <col min="13" max="13" width="24.84375" style="3" customWidth="1"/>
    <col min="14" max="57" width="14.69140625" style="3" customWidth="1"/>
    <col min="58" max="63" width="17.3046875" style="3" customWidth="1"/>
    <col min="64" max="64" width="3.53515625" style="3" customWidth="1"/>
    <col min="65" max="65" width="14.69140625" style="3" customWidth="1"/>
    <col min="66" max="66" width="2.84375" style="3" customWidth="1"/>
    <col min="67" max="16384" width="8.84375" style="3"/>
  </cols>
  <sheetData>
    <row r="1" spans="2:64" ht="12" customHeight="1" x14ac:dyDescent="0.35"/>
    <row r="2" spans="2:64" ht="20.149999999999999" customHeight="1" x14ac:dyDescent="0.35">
      <c r="B2" s="18" t="s">
        <v>76</v>
      </c>
      <c r="AT2" s="123"/>
    </row>
    <row r="3" spans="2:64" ht="20.149999999999999" customHeight="1" x14ac:dyDescent="0.35">
      <c r="B3" s="18"/>
    </row>
    <row r="4" spans="2:64" ht="20.149999999999999" customHeight="1" thickBot="1" x14ac:dyDescent="0.4">
      <c r="B4" s="18"/>
      <c r="H4" s="19" t="s">
        <v>77</v>
      </c>
    </row>
    <row r="5" spans="2:64" ht="20.149999999999999" customHeight="1" thickBot="1" x14ac:dyDescent="0.4">
      <c r="B5" s="18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3"/>
      <c r="AS5" s="393"/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3"/>
      <c r="BF5" s="393"/>
      <c r="BG5" s="393"/>
      <c r="BH5" s="393"/>
      <c r="BI5" s="393"/>
      <c r="BJ5" s="393"/>
      <c r="BK5" s="393"/>
      <c r="BL5" s="394"/>
    </row>
    <row r="6" spans="2:64" ht="19.5" customHeight="1" thickBot="1" x14ac:dyDescent="0.4">
      <c r="B6" s="4" t="s">
        <v>71</v>
      </c>
      <c r="G6" s="396"/>
      <c r="H6" s="467" t="s">
        <v>23</v>
      </c>
      <c r="I6" s="470" t="s">
        <v>9</v>
      </c>
      <c r="J6" s="501" t="s">
        <v>2</v>
      </c>
      <c r="K6" s="501" t="s">
        <v>78</v>
      </c>
      <c r="L6" s="506" t="s">
        <v>79</v>
      </c>
      <c r="M6" s="470" t="s">
        <v>80</v>
      </c>
      <c r="N6" s="470" t="s">
        <v>81</v>
      </c>
      <c r="O6" s="461" t="s">
        <v>25</v>
      </c>
      <c r="P6" s="65"/>
      <c r="Q6" s="44" t="s">
        <v>26</v>
      </c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58" t="s">
        <v>82</v>
      </c>
      <c r="BG6" s="459"/>
      <c r="BH6" s="459"/>
      <c r="BI6" s="459"/>
      <c r="BJ6" s="459"/>
      <c r="BK6" s="460"/>
      <c r="BL6" s="400"/>
    </row>
    <row r="7" spans="2:64" ht="18.75" customHeight="1" thickBot="1" x14ac:dyDescent="0.4">
      <c r="B7" s="395"/>
      <c r="C7" s="393"/>
      <c r="D7" s="393"/>
      <c r="E7" s="394"/>
      <c r="G7" s="396"/>
      <c r="H7" s="468"/>
      <c r="I7" s="471"/>
      <c r="J7" s="502"/>
      <c r="K7" s="502"/>
      <c r="L7" s="507"/>
      <c r="M7" s="471"/>
      <c r="N7" s="471"/>
      <c r="O7" s="462"/>
      <c r="P7" s="167">
        <v>-5.5</v>
      </c>
      <c r="Q7" s="168">
        <v>-5</v>
      </c>
      <c r="R7" s="168">
        <v>-4.5</v>
      </c>
      <c r="S7" s="169">
        <v>-4</v>
      </c>
      <c r="T7" s="169">
        <v>-3.5</v>
      </c>
      <c r="U7" s="169">
        <v>-3</v>
      </c>
      <c r="V7" s="168">
        <v>-2.5</v>
      </c>
      <c r="W7" s="168">
        <v>-2</v>
      </c>
      <c r="X7" s="168">
        <v>-1.5</v>
      </c>
      <c r="Y7" s="169">
        <v>-1</v>
      </c>
      <c r="Z7" s="169">
        <v>-0.5</v>
      </c>
      <c r="AA7" s="169">
        <v>0</v>
      </c>
      <c r="AB7" s="168">
        <v>0.5</v>
      </c>
      <c r="AC7" s="168">
        <v>1</v>
      </c>
      <c r="AD7" s="169">
        <v>1.5</v>
      </c>
      <c r="AE7" s="169">
        <v>2</v>
      </c>
      <c r="AF7" s="169">
        <v>2.5</v>
      </c>
      <c r="AG7" s="168">
        <v>3</v>
      </c>
      <c r="AH7" s="168">
        <v>3.5</v>
      </c>
      <c r="AI7" s="168">
        <v>4</v>
      </c>
      <c r="AJ7" s="169">
        <v>4.5</v>
      </c>
      <c r="AK7" s="169">
        <v>5</v>
      </c>
      <c r="AL7" s="169">
        <v>5.5</v>
      </c>
      <c r="AM7" s="168">
        <v>6</v>
      </c>
      <c r="AN7" s="169">
        <v>6.5</v>
      </c>
      <c r="AO7" s="170">
        <v>7</v>
      </c>
      <c r="AP7" s="170">
        <v>7.5</v>
      </c>
      <c r="AQ7" s="171">
        <v>8</v>
      </c>
      <c r="AR7" s="171">
        <v>8.5</v>
      </c>
      <c r="AS7" s="170">
        <v>9</v>
      </c>
      <c r="AT7" s="170">
        <v>9.5</v>
      </c>
      <c r="AU7" s="170">
        <v>10</v>
      </c>
      <c r="AV7" s="170">
        <v>10.5</v>
      </c>
      <c r="AW7" s="170">
        <v>11</v>
      </c>
      <c r="AX7" s="170">
        <v>11.5</v>
      </c>
      <c r="AY7" s="170">
        <v>12</v>
      </c>
      <c r="AZ7" s="170">
        <v>12.5</v>
      </c>
      <c r="BA7" s="171">
        <v>13</v>
      </c>
      <c r="BB7" s="171">
        <v>13.5</v>
      </c>
      <c r="BC7" s="170">
        <v>14</v>
      </c>
      <c r="BD7" s="170">
        <v>14.5</v>
      </c>
      <c r="BE7" s="172" t="s">
        <v>28</v>
      </c>
      <c r="BF7" s="509" t="s">
        <v>83</v>
      </c>
      <c r="BG7" s="495" t="s">
        <v>84</v>
      </c>
      <c r="BH7" s="495" t="s">
        <v>85</v>
      </c>
      <c r="BI7" s="495" t="s">
        <v>86</v>
      </c>
      <c r="BJ7" s="495" t="s">
        <v>87</v>
      </c>
      <c r="BK7" s="497" t="s">
        <v>88</v>
      </c>
      <c r="BL7" s="400"/>
    </row>
    <row r="8" spans="2:64" ht="19.5" customHeight="1" thickBot="1" x14ac:dyDescent="0.4">
      <c r="B8" s="396"/>
      <c r="C8" s="26" t="s">
        <v>4</v>
      </c>
      <c r="D8" s="197" t="str">
        <f>IF('Gwybodaeth Ymgeiswyr'!E15="","",'Gwybodaeth Ymgeiswyr'!E15)</f>
        <v/>
      </c>
      <c r="E8" s="400"/>
      <c r="G8" s="396"/>
      <c r="H8" s="469"/>
      <c r="I8" s="472"/>
      <c r="J8" s="492"/>
      <c r="K8" s="492"/>
      <c r="L8" s="508"/>
      <c r="M8" s="472"/>
      <c r="N8" s="472"/>
      <c r="O8" s="463"/>
      <c r="P8" s="59" t="s">
        <v>29</v>
      </c>
      <c r="Q8" s="60" t="s">
        <v>30</v>
      </c>
      <c r="R8" s="60" t="s">
        <v>31</v>
      </c>
      <c r="S8" s="61" t="s">
        <v>32</v>
      </c>
      <c r="T8" s="61" t="s">
        <v>33</v>
      </c>
      <c r="U8" s="61" t="s">
        <v>34</v>
      </c>
      <c r="V8" s="60" t="s">
        <v>35</v>
      </c>
      <c r="W8" s="60" t="s">
        <v>36</v>
      </c>
      <c r="X8" s="60" t="s">
        <v>37</v>
      </c>
      <c r="Y8" s="61" t="s">
        <v>38</v>
      </c>
      <c r="Z8" s="61" t="s">
        <v>39</v>
      </c>
      <c r="AA8" s="61" t="s">
        <v>40</v>
      </c>
      <c r="AB8" s="60" t="s">
        <v>41</v>
      </c>
      <c r="AC8" s="60" t="s">
        <v>42</v>
      </c>
      <c r="AD8" s="61" t="s">
        <v>43</v>
      </c>
      <c r="AE8" s="61" t="s">
        <v>44</v>
      </c>
      <c r="AF8" s="61" t="s">
        <v>45</v>
      </c>
      <c r="AG8" s="60" t="s">
        <v>46</v>
      </c>
      <c r="AH8" s="60" t="s">
        <v>47</v>
      </c>
      <c r="AI8" s="60" t="s">
        <v>48</v>
      </c>
      <c r="AJ8" s="61" t="s">
        <v>49</v>
      </c>
      <c r="AK8" s="61" t="s">
        <v>50</v>
      </c>
      <c r="AL8" s="61" t="s">
        <v>51</v>
      </c>
      <c r="AM8" s="60" t="s">
        <v>52</v>
      </c>
      <c r="AN8" s="61" t="s">
        <v>53</v>
      </c>
      <c r="AO8" s="62" t="s">
        <v>54</v>
      </c>
      <c r="AP8" s="62" t="s">
        <v>55</v>
      </c>
      <c r="AQ8" s="63" t="s">
        <v>56</v>
      </c>
      <c r="AR8" s="63" t="s">
        <v>57</v>
      </c>
      <c r="AS8" s="62" t="s">
        <v>58</v>
      </c>
      <c r="AT8" s="62" t="s">
        <v>59</v>
      </c>
      <c r="AU8" s="62" t="s">
        <v>60</v>
      </c>
      <c r="AV8" s="62" t="s">
        <v>61</v>
      </c>
      <c r="AW8" s="62" t="s">
        <v>62</v>
      </c>
      <c r="AX8" s="62" t="s">
        <v>63</v>
      </c>
      <c r="AY8" s="62" t="s">
        <v>64</v>
      </c>
      <c r="AZ8" s="62" t="s">
        <v>65</v>
      </c>
      <c r="BA8" s="63" t="s">
        <v>66</v>
      </c>
      <c r="BB8" s="63" t="s">
        <v>67</v>
      </c>
      <c r="BC8" s="62" t="s">
        <v>68</v>
      </c>
      <c r="BD8" s="62" t="s">
        <v>69</v>
      </c>
      <c r="BE8" s="64" t="s">
        <v>70</v>
      </c>
      <c r="BF8" s="510"/>
      <c r="BG8" s="496"/>
      <c r="BH8" s="496"/>
      <c r="BI8" s="496"/>
      <c r="BJ8" s="496"/>
      <c r="BK8" s="498"/>
      <c r="BL8" s="400"/>
    </row>
    <row r="9" spans="2:64" ht="20.149999999999999" customHeight="1" x14ac:dyDescent="0.35">
      <c r="B9" s="396"/>
      <c r="C9" s="31" t="s">
        <v>89</v>
      </c>
      <c r="D9" s="198" t="str">
        <f>IF('Gwybodaeth Ymgeiswyr'!E16="","",'Gwybodaeth Ymgeiswyr'!E16)</f>
        <v/>
      </c>
      <c r="E9" s="400"/>
      <c r="G9" s="396"/>
      <c r="H9" s="20" t="str">
        <f>IF('Data nodweddion ffisegol'!H9="","",'Data nodweddion ffisegol'!H9)</f>
        <v/>
      </c>
      <c r="I9" s="22" t="str">
        <f>IF('Data nodweddion ffisegol'!I9="","",'Data nodweddion ffisegol'!I9)</f>
        <v/>
      </c>
      <c r="J9" s="21" t="str">
        <f>IF('Data nodweddion ffisegol'!J9="","",'Data nodweddion ffisegol'!J9)</f>
        <v/>
      </c>
      <c r="K9" s="205" t="str">
        <f>IFERROR(IF(J9="","",(IF(VLOOKUP(J9,'Gwybodaeth Ymgeiswyr'!$K$8:$L$37,2,0)="y","y",""))),"Manual entry required")</f>
        <v/>
      </c>
      <c r="L9" s="72" t="str">
        <f>IF('Data nodweddion ffisegol'!K9="","",'Data nodweddion ffisegol'!K9)</f>
        <v/>
      </c>
      <c r="M9" s="72" t="str">
        <f>IF('Data nodweddion ffisegol'!L9="","",'Data nodweddion ffisegol'!L9)</f>
        <v/>
      </c>
      <c r="N9" s="22" t="str">
        <f>IF('Data nodweddion ffisegol'!M9="","",'Data nodweddion ffisegol'!M9)</f>
        <v/>
      </c>
      <c r="O9" s="127" t="str">
        <f>IF('Data nodweddion ffisegol'!N9="","",'Data nodweddion ffisegol'!N9)</f>
        <v/>
      </c>
      <c r="P9" s="20" t="str">
        <f>IF('Data nodweddion ffisegol'!O9="","",'Data nodweddion ffisegol'!O9)</f>
        <v/>
      </c>
      <c r="Q9" s="21" t="str">
        <f>IF('Data nodweddion ffisegol'!P9="","",'Data nodweddion ffisegol'!P9)</f>
        <v/>
      </c>
      <c r="R9" s="21" t="str">
        <f>IF('Data nodweddion ffisegol'!Q9="","",'Data nodweddion ffisegol'!Q9)</f>
        <v/>
      </c>
      <c r="S9" s="21" t="str">
        <f>IF('Data nodweddion ffisegol'!R9="","",'Data nodweddion ffisegol'!R9)</f>
        <v/>
      </c>
      <c r="T9" s="21" t="str">
        <f>IF('Data nodweddion ffisegol'!S9="","",'Data nodweddion ffisegol'!S9)</f>
        <v/>
      </c>
      <c r="U9" s="36" t="str">
        <f>IF('Data nodweddion ffisegol'!T9="","",'Data nodweddion ffisegol'!T9)</f>
        <v/>
      </c>
      <c r="V9" s="21" t="str">
        <f>IF('Data nodweddion ffisegol'!U9="","",'Data nodweddion ffisegol'!U9)</f>
        <v/>
      </c>
      <c r="W9" s="21" t="str">
        <f>IF('Data nodweddion ffisegol'!V9="","",'Data nodweddion ffisegol'!V9)</f>
        <v/>
      </c>
      <c r="X9" s="21" t="str">
        <f>IF('Data nodweddion ffisegol'!W9="","",'Data nodweddion ffisegol'!W9)</f>
        <v/>
      </c>
      <c r="Y9" s="21" t="str">
        <f>IF('Data nodweddion ffisegol'!X9="","",'Data nodweddion ffisegol'!X9)</f>
        <v/>
      </c>
      <c r="Z9" s="21" t="str">
        <f>IF('Data nodweddion ffisegol'!Y9="","",'Data nodweddion ffisegol'!Y9)</f>
        <v/>
      </c>
      <c r="AA9" s="21" t="str">
        <f>IF('Data nodweddion ffisegol'!Z9="","",'Data nodweddion ffisegol'!Z9)</f>
        <v/>
      </c>
      <c r="AB9" s="21" t="str">
        <f>IF('Data nodweddion ffisegol'!AA9="","",'Data nodweddion ffisegol'!AA9)</f>
        <v/>
      </c>
      <c r="AC9" s="21" t="str">
        <f>IF('Data nodweddion ffisegol'!AB9="","",'Data nodweddion ffisegol'!AB9)</f>
        <v/>
      </c>
      <c r="AD9" s="21" t="str">
        <f>IF('Data nodweddion ffisegol'!AC9="","",'Data nodweddion ffisegol'!AC9)</f>
        <v/>
      </c>
      <c r="AE9" s="21" t="str">
        <f>IF('Data nodweddion ffisegol'!AD9="","",'Data nodweddion ffisegol'!AD9)</f>
        <v/>
      </c>
      <c r="AF9" s="36" t="str">
        <f>IF('Data nodweddion ffisegol'!AE9="","",'Data nodweddion ffisegol'!AE9)</f>
        <v/>
      </c>
      <c r="AG9" s="21" t="str">
        <f>IF('Data nodweddion ffisegol'!AF9="","",'Data nodweddion ffisegol'!AF9)</f>
        <v/>
      </c>
      <c r="AH9" s="21" t="str">
        <f>IF('Data nodweddion ffisegol'!AG9="","",'Data nodweddion ffisegol'!AG9)</f>
        <v/>
      </c>
      <c r="AI9" s="21" t="str">
        <f>IF('Data nodweddion ffisegol'!AH9="","",'Data nodweddion ffisegol'!AH9)</f>
        <v/>
      </c>
      <c r="AJ9" s="21" t="str">
        <f>IF('Data nodweddion ffisegol'!AI9="","",'Data nodweddion ffisegol'!AI9)</f>
        <v/>
      </c>
      <c r="AK9" s="21" t="str">
        <f>IF('Data nodweddion ffisegol'!AJ9="","",'Data nodweddion ffisegol'!AJ9)</f>
        <v/>
      </c>
      <c r="AL9" s="21" t="str">
        <f>IF('Data nodweddion ffisegol'!AK9="","",'Data nodweddion ffisegol'!AK9)</f>
        <v/>
      </c>
      <c r="AM9" s="21" t="str">
        <f>IF('Data nodweddion ffisegol'!AL9="","",'Data nodweddion ffisegol'!AL9)</f>
        <v/>
      </c>
      <c r="AN9" s="21" t="str">
        <f>IF('Data nodweddion ffisegol'!AM9="","",'Data nodweddion ffisegol'!AM9)</f>
        <v/>
      </c>
      <c r="AO9" s="21" t="str">
        <f>IF('Data nodweddion ffisegol'!AN9="","",'Data nodweddion ffisegol'!AN9)</f>
        <v/>
      </c>
      <c r="AP9" s="21" t="str">
        <f>IF('Data nodweddion ffisegol'!AO9="","",'Data nodweddion ffisegol'!AO9)</f>
        <v/>
      </c>
      <c r="AQ9" s="21" t="str">
        <f>IF('Data nodweddion ffisegol'!AP9="","",'Data nodweddion ffisegol'!AP9)</f>
        <v/>
      </c>
      <c r="AR9" s="21" t="str">
        <f>IF('Data nodweddion ffisegol'!AQ9="","",'Data nodweddion ffisegol'!AQ9)</f>
        <v/>
      </c>
      <c r="AS9" s="21" t="str">
        <f>IF('Data nodweddion ffisegol'!AR9="","",'Data nodweddion ffisegol'!AR9)</f>
        <v/>
      </c>
      <c r="AT9" s="21" t="str">
        <f>IF('Data nodweddion ffisegol'!AS9="","",'Data nodweddion ffisegol'!AS9)</f>
        <v/>
      </c>
      <c r="AU9" s="21" t="str">
        <f>IF('Data nodweddion ffisegol'!AT9="","",'Data nodweddion ffisegol'!AT9)</f>
        <v/>
      </c>
      <c r="AV9" s="21" t="str">
        <f>IF('Data nodweddion ffisegol'!AU9="","",'Data nodweddion ffisegol'!AU9)</f>
        <v/>
      </c>
      <c r="AW9" s="21" t="str">
        <f>IF('Data nodweddion ffisegol'!AV9="","",'Data nodweddion ffisegol'!AV9)</f>
        <v/>
      </c>
      <c r="AX9" s="21" t="str">
        <f>IF('Data nodweddion ffisegol'!AW9="","",'Data nodweddion ffisegol'!AW9)</f>
        <v/>
      </c>
      <c r="AY9" s="21" t="str">
        <f>IF('Data nodweddion ffisegol'!AX9="","",'Data nodweddion ffisegol'!AX9)</f>
        <v/>
      </c>
      <c r="AZ9" s="21" t="str">
        <f>IF('Data nodweddion ffisegol'!AY9="","",'Data nodweddion ffisegol'!AY9)</f>
        <v/>
      </c>
      <c r="BA9" s="21" t="str">
        <f>IF('Data nodweddion ffisegol'!AZ9="","",'Data nodweddion ffisegol'!AZ9)</f>
        <v/>
      </c>
      <c r="BB9" s="21" t="str">
        <f>IF('Data nodweddion ffisegol'!BA9="","",'Data nodweddion ffisegol'!BA9)</f>
        <v/>
      </c>
      <c r="BC9" s="21" t="str">
        <f>IF('Data nodweddion ffisegol'!BB9="","",'Data nodweddion ffisegol'!BB9)</f>
        <v/>
      </c>
      <c r="BD9" s="36" t="str">
        <f>IF('Data nodweddion ffisegol'!BC9="","",'Data nodweddion ffisegol'!BC9)</f>
        <v/>
      </c>
      <c r="BE9" s="21" t="str">
        <f>IF('Data nodweddion ffisegol'!BD9="","",'Data nodweddion ffisegol'!BD9)</f>
        <v/>
      </c>
      <c r="BF9" s="20" t="str">
        <f t="shared" ref="BF9:BF38" si="0">IF(SUM(P9:BE9)&lt;1,"",SUM(P9:Y9))</f>
        <v/>
      </c>
      <c r="BG9" s="21" t="str">
        <f>IF(SUM(P9:BE9)&lt;1,"",SUM(Z9:AI9))</f>
        <v/>
      </c>
      <c r="BH9" s="21" t="str">
        <f t="shared" ref="BH9:BH38" si="1">IF(SUM(P9:BE9)&lt;1,"",SUM(Z9:AC9))</f>
        <v/>
      </c>
      <c r="BI9" s="21" t="str">
        <f t="shared" ref="BI9:BI38" si="2">IF(SUM(P9:BE9)&lt;1,"", SUM(AD9:AE9))</f>
        <v/>
      </c>
      <c r="BJ9" s="36" t="str">
        <f t="shared" ref="BJ9:BJ38" si="3">IF(SUM(P9:BE9)&lt;1,"",SUM(AF9:AI9))</f>
        <v/>
      </c>
      <c r="BK9" s="36" t="str">
        <f t="shared" ref="BK9:BK38" si="4">IF(SUM(P9:BE9)&lt;1,"",SUM(AJ9:BE9))</f>
        <v/>
      </c>
      <c r="BL9" s="400"/>
    </row>
    <row r="10" spans="2:64" ht="20.149999999999999" customHeight="1" x14ac:dyDescent="0.35">
      <c r="B10" s="396"/>
      <c r="C10" s="31" t="s">
        <v>5</v>
      </c>
      <c r="D10" s="198" t="str">
        <f>IF('Gwybodaeth Ymgeiswyr'!E17="","",'Gwybodaeth Ymgeiswyr'!E17)</f>
        <v/>
      </c>
      <c r="E10" s="400"/>
      <c r="G10" s="396"/>
      <c r="H10" s="23" t="str">
        <f>IF('Data nodweddion ffisegol'!H10="","",'Data nodweddion ffisegol'!H10)</f>
        <v/>
      </c>
      <c r="I10" s="25" t="str">
        <f>IF('Data nodweddion ffisegol'!I10="","",'Data nodweddion ffisegol'!I10)</f>
        <v/>
      </c>
      <c r="J10" s="24" t="str">
        <f>IF('Data nodweddion ffisegol'!J10="","",'Data nodweddion ffisegol'!J10)</f>
        <v/>
      </c>
      <c r="K10" s="204" t="str">
        <f>IFERROR(IF(J10="","",(IF(VLOOKUP(J10,'Gwybodaeth Ymgeiswyr'!$K$8:$L$37,2,0)="y","y",""))),"Manual entry required")</f>
        <v/>
      </c>
      <c r="L10" s="66" t="str">
        <f>IF('Data nodweddion ffisegol'!K10="","",'Data nodweddion ffisegol'!K10)</f>
        <v/>
      </c>
      <c r="M10" s="66" t="str">
        <f>IF('Data nodweddion ffisegol'!L10="","",'Data nodweddion ffisegol'!L10)</f>
        <v/>
      </c>
      <c r="N10" s="25" t="str">
        <f>IF('Data nodweddion ffisegol'!M10="","",'Data nodweddion ffisegol'!M10)</f>
        <v/>
      </c>
      <c r="O10" s="128" t="str">
        <f>IF('Data nodweddion ffisegol'!N10="","",'Data nodweddion ffisegol'!N10)</f>
        <v/>
      </c>
      <c r="P10" s="23" t="str">
        <f>IF('Data nodweddion ffisegol'!O10="","",'Data nodweddion ffisegol'!O10)</f>
        <v/>
      </c>
      <c r="Q10" s="24" t="str">
        <f>IF('Data nodweddion ffisegol'!P10="","",'Data nodweddion ffisegol'!P10)</f>
        <v/>
      </c>
      <c r="R10" s="24" t="str">
        <f>IF('Data nodweddion ffisegol'!Q10="","",'Data nodweddion ffisegol'!Q10)</f>
        <v/>
      </c>
      <c r="S10" s="24" t="str">
        <f>IF('Data nodweddion ffisegol'!R10="","",'Data nodweddion ffisegol'!R10)</f>
        <v/>
      </c>
      <c r="T10" s="24" t="str">
        <f>IF('Data nodweddion ffisegol'!S10="","",'Data nodweddion ffisegol'!S10)</f>
        <v/>
      </c>
      <c r="U10" s="37" t="str">
        <f>IF('Data nodweddion ffisegol'!T10="","",'Data nodweddion ffisegol'!T10)</f>
        <v/>
      </c>
      <c r="V10" s="24" t="str">
        <f>IF('Data nodweddion ffisegol'!U10="","",'Data nodweddion ffisegol'!U10)</f>
        <v/>
      </c>
      <c r="W10" s="24" t="str">
        <f>IF('Data nodweddion ffisegol'!V10="","",'Data nodweddion ffisegol'!V10)</f>
        <v/>
      </c>
      <c r="X10" s="24" t="str">
        <f>IF('Data nodweddion ffisegol'!W10="","",'Data nodweddion ffisegol'!W10)</f>
        <v/>
      </c>
      <c r="Y10" s="24" t="str">
        <f>IF('Data nodweddion ffisegol'!X10="","",'Data nodweddion ffisegol'!X10)</f>
        <v/>
      </c>
      <c r="Z10" s="24" t="str">
        <f>IF('Data nodweddion ffisegol'!Y10="","",'Data nodweddion ffisegol'!Y10)</f>
        <v/>
      </c>
      <c r="AA10" s="24" t="str">
        <f>IF('Data nodweddion ffisegol'!Z10="","",'Data nodweddion ffisegol'!Z10)</f>
        <v/>
      </c>
      <c r="AB10" s="24" t="str">
        <f>IF('Data nodweddion ffisegol'!AA10="","",'Data nodweddion ffisegol'!AA10)</f>
        <v/>
      </c>
      <c r="AC10" s="24" t="str">
        <f>IF('Data nodweddion ffisegol'!AB10="","",'Data nodweddion ffisegol'!AB10)</f>
        <v/>
      </c>
      <c r="AD10" s="24" t="str">
        <f>IF('Data nodweddion ffisegol'!AC10="","",'Data nodweddion ffisegol'!AC10)</f>
        <v/>
      </c>
      <c r="AE10" s="24" t="str">
        <f>IF('Data nodweddion ffisegol'!AD10="","",'Data nodweddion ffisegol'!AD10)</f>
        <v/>
      </c>
      <c r="AF10" s="37" t="str">
        <f>IF('Data nodweddion ffisegol'!AE10="","",'Data nodweddion ffisegol'!AE10)</f>
        <v/>
      </c>
      <c r="AG10" s="24" t="str">
        <f>IF('Data nodweddion ffisegol'!AF10="","",'Data nodweddion ffisegol'!AF10)</f>
        <v/>
      </c>
      <c r="AH10" s="24" t="str">
        <f>IF('Data nodweddion ffisegol'!AG10="","",'Data nodweddion ffisegol'!AG10)</f>
        <v/>
      </c>
      <c r="AI10" s="24" t="str">
        <f>IF('Data nodweddion ffisegol'!AH10="","",'Data nodweddion ffisegol'!AH10)</f>
        <v/>
      </c>
      <c r="AJ10" s="24" t="str">
        <f>IF('Data nodweddion ffisegol'!AI10="","",'Data nodweddion ffisegol'!AI10)</f>
        <v/>
      </c>
      <c r="AK10" s="24" t="str">
        <f>IF('Data nodweddion ffisegol'!AJ10="","",'Data nodweddion ffisegol'!AJ10)</f>
        <v/>
      </c>
      <c r="AL10" s="24" t="str">
        <f>IF('Data nodweddion ffisegol'!AK10="","",'Data nodweddion ffisegol'!AK10)</f>
        <v/>
      </c>
      <c r="AM10" s="24" t="str">
        <f>IF('Data nodweddion ffisegol'!AL10="","",'Data nodweddion ffisegol'!AL10)</f>
        <v/>
      </c>
      <c r="AN10" s="24" t="str">
        <f>IF('Data nodweddion ffisegol'!AM10="","",'Data nodweddion ffisegol'!AM10)</f>
        <v/>
      </c>
      <c r="AO10" s="24" t="str">
        <f>IF('Data nodweddion ffisegol'!AN10="","",'Data nodweddion ffisegol'!AN10)</f>
        <v/>
      </c>
      <c r="AP10" s="24" t="str">
        <f>IF('Data nodweddion ffisegol'!AO10="","",'Data nodweddion ffisegol'!AO10)</f>
        <v/>
      </c>
      <c r="AQ10" s="24" t="str">
        <f>IF('Data nodweddion ffisegol'!AP10="","",'Data nodweddion ffisegol'!AP10)</f>
        <v/>
      </c>
      <c r="AR10" s="24" t="str">
        <f>IF('Data nodweddion ffisegol'!AQ10="","",'Data nodweddion ffisegol'!AQ10)</f>
        <v/>
      </c>
      <c r="AS10" s="24" t="str">
        <f>IF('Data nodweddion ffisegol'!AR10="","",'Data nodweddion ffisegol'!AR10)</f>
        <v/>
      </c>
      <c r="AT10" s="24" t="str">
        <f>IF('Data nodweddion ffisegol'!AS10="","",'Data nodweddion ffisegol'!AS10)</f>
        <v/>
      </c>
      <c r="AU10" s="24" t="str">
        <f>IF('Data nodweddion ffisegol'!AT10="","",'Data nodweddion ffisegol'!AT10)</f>
        <v/>
      </c>
      <c r="AV10" s="24" t="str">
        <f>IF('Data nodweddion ffisegol'!AU10="","",'Data nodweddion ffisegol'!AU10)</f>
        <v/>
      </c>
      <c r="AW10" s="24" t="str">
        <f>IF('Data nodweddion ffisegol'!AV10="","",'Data nodweddion ffisegol'!AV10)</f>
        <v/>
      </c>
      <c r="AX10" s="24" t="str">
        <f>IF('Data nodweddion ffisegol'!AW10="","",'Data nodweddion ffisegol'!AW10)</f>
        <v/>
      </c>
      <c r="AY10" s="24" t="str">
        <f>IF('Data nodweddion ffisegol'!AX10="","",'Data nodweddion ffisegol'!AX10)</f>
        <v/>
      </c>
      <c r="AZ10" s="24" t="str">
        <f>IF('Data nodweddion ffisegol'!AY10="","",'Data nodweddion ffisegol'!AY10)</f>
        <v/>
      </c>
      <c r="BA10" s="24" t="str">
        <f>IF('Data nodweddion ffisegol'!AZ10="","",'Data nodweddion ffisegol'!AZ10)</f>
        <v/>
      </c>
      <c r="BB10" s="24" t="str">
        <f>IF('Data nodweddion ffisegol'!BA10="","",'Data nodweddion ffisegol'!BA10)</f>
        <v/>
      </c>
      <c r="BC10" s="24" t="str">
        <f>IF('Data nodweddion ffisegol'!BB10="","",'Data nodweddion ffisegol'!BB10)</f>
        <v/>
      </c>
      <c r="BD10" s="37" t="str">
        <f>IF('Data nodweddion ffisegol'!BC10="","",'Data nodweddion ffisegol'!BC10)</f>
        <v/>
      </c>
      <c r="BE10" s="24" t="str">
        <f>IF('Data nodweddion ffisegol'!BD10="","",'Data nodweddion ffisegol'!BD10)</f>
        <v/>
      </c>
      <c r="BF10" s="23" t="str">
        <f t="shared" si="0"/>
        <v/>
      </c>
      <c r="BG10" s="24" t="str">
        <f t="shared" ref="BG10:BG38" si="5">IF(SUM(P10:BE10)&lt;1,"",SUM(Z10:AI10))</f>
        <v/>
      </c>
      <c r="BH10" s="24" t="str">
        <f t="shared" si="1"/>
        <v/>
      </c>
      <c r="BI10" s="24" t="str">
        <f t="shared" si="2"/>
        <v/>
      </c>
      <c r="BJ10" s="37" t="str">
        <f t="shared" si="3"/>
        <v/>
      </c>
      <c r="BK10" s="37" t="str">
        <f t="shared" si="4"/>
        <v/>
      </c>
      <c r="BL10" s="400"/>
    </row>
    <row r="11" spans="2:64" ht="20.149999999999999" customHeight="1" x14ac:dyDescent="0.35">
      <c r="B11" s="396"/>
      <c r="C11" s="31" t="s">
        <v>6</v>
      </c>
      <c r="D11" s="199" t="str">
        <f>IF('Gwybodaeth Ymgeiswyr'!E18="","",'Gwybodaeth Ymgeiswyr'!E18)</f>
        <v/>
      </c>
      <c r="E11" s="400"/>
      <c r="G11" s="396"/>
      <c r="H11" s="23" t="str">
        <f>IF('Data nodweddion ffisegol'!H11="","",'Data nodweddion ffisegol'!H11)</f>
        <v/>
      </c>
      <c r="I11" s="25" t="str">
        <f>IF('Data nodweddion ffisegol'!I11="","",'Data nodweddion ffisegol'!I11)</f>
        <v/>
      </c>
      <c r="J11" s="24" t="str">
        <f>IF('Data nodweddion ffisegol'!J11="","",'Data nodweddion ffisegol'!J11)</f>
        <v/>
      </c>
      <c r="K11" s="204" t="str">
        <f>IFERROR(IF(J11="","",(IF(VLOOKUP(J11,'Gwybodaeth Ymgeiswyr'!$K$8:$L$37,2,0)="y","y",""))),"Manual entry required")</f>
        <v/>
      </c>
      <c r="L11" s="66" t="str">
        <f>IF('Data nodweddion ffisegol'!K11="","",'Data nodweddion ffisegol'!K11)</f>
        <v/>
      </c>
      <c r="M11" s="66" t="str">
        <f>IF('Data nodweddion ffisegol'!L11="","",'Data nodweddion ffisegol'!L11)</f>
        <v/>
      </c>
      <c r="N11" s="25" t="str">
        <f>IF('Data nodweddion ffisegol'!M11="","",'Data nodweddion ffisegol'!M11)</f>
        <v/>
      </c>
      <c r="O11" s="128" t="str">
        <f>IF('Data nodweddion ffisegol'!N11="","",'Data nodweddion ffisegol'!N11)</f>
        <v/>
      </c>
      <c r="P11" s="23" t="str">
        <f>IF('Data nodweddion ffisegol'!O11="","",'Data nodweddion ffisegol'!O11)</f>
        <v/>
      </c>
      <c r="Q11" s="24" t="str">
        <f>IF('Data nodweddion ffisegol'!P11="","",'Data nodweddion ffisegol'!P11)</f>
        <v/>
      </c>
      <c r="R11" s="24" t="str">
        <f>IF('Data nodweddion ffisegol'!Q11="","",'Data nodweddion ffisegol'!Q11)</f>
        <v/>
      </c>
      <c r="S11" s="24" t="str">
        <f>IF('Data nodweddion ffisegol'!R11="","",'Data nodweddion ffisegol'!R11)</f>
        <v/>
      </c>
      <c r="T11" s="24" t="str">
        <f>IF('Data nodweddion ffisegol'!S11="","",'Data nodweddion ffisegol'!S11)</f>
        <v/>
      </c>
      <c r="U11" s="37" t="str">
        <f>IF('Data nodweddion ffisegol'!T11="","",'Data nodweddion ffisegol'!T11)</f>
        <v/>
      </c>
      <c r="V11" s="24" t="str">
        <f>IF('Data nodweddion ffisegol'!U11="","",'Data nodweddion ffisegol'!U11)</f>
        <v/>
      </c>
      <c r="W11" s="24" t="str">
        <f>IF('Data nodweddion ffisegol'!V11="","",'Data nodweddion ffisegol'!V11)</f>
        <v/>
      </c>
      <c r="X11" s="24" t="str">
        <f>IF('Data nodweddion ffisegol'!W11="","",'Data nodweddion ffisegol'!W11)</f>
        <v/>
      </c>
      <c r="Y11" s="24" t="str">
        <f>IF('Data nodweddion ffisegol'!X11="","",'Data nodweddion ffisegol'!X11)</f>
        <v/>
      </c>
      <c r="Z11" s="24" t="str">
        <f>IF('Data nodweddion ffisegol'!Y11="","",'Data nodweddion ffisegol'!Y11)</f>
        <v/>
      </c>
      <c r="AA11" s="24" t="str">
        <f>IF('Data nodweddion ffisegol'!Z11="","",'Data nodweddion ffisegol'!Z11)</f>
        <v/>
      </c>
      <c r="AB11" s="24" t="str">
        <f>IF('Data nodweddion ffisegol'!AA11="","",'Data nodweddion ffisegol'!AA11)</f>
        <v/>
      </c>
      <c r="AC11" s="24" t="str">
        <f>IF('Data nodweddion ffisegol'!AB11="","",'Data nodweddion ffisegol'!AB11)</f>
        <v/>
      </c>
      <c r="AD11" s="24" t="str">
        <f>IF('Data nodweddion ffisegol'!AC11="","",'Data nodweddion ffisegol'!AC11)</f>
        <v/>
      </c>
      <c r="AE11" s="24" t="str">
        <f>IF('Data nodweddion ffisegol'!AD11="","",'Data nodweddion ffisegol'!AD11)</f>
        <v/>
      </c>
      <c r="AF11" s="37" t="str">
        <f>IF('Data nodweddion ffisegol'!AE11="","",'Data nodweddion ffisegol'!AE11)</f>
        <v/>
      </c>
      <c r="AG11" s="24" t="str">
        <f>IF('Data nodweddion ffisegol'!AF11="","",'Data nodweddion ffisegol'!AF11)</f>
        <v/>
      </c>
      <c r="AH11" s="24" t="str">
        <f>IF('Data nodweddion ffisegol'!AG11="","",'Data nodweddion ffisegol'!AG11)</f>
        <v/>
      </c>
      <c r="AI11" s="24" t="str">
        <f>IF('Data nodweddion ffisegol'!AH11="","",'Data nodweddion ffisegol'!AH11)</f>
        <v/>
      </c>
      <c r="AJ11" s="24" t="str">
        <f>IF('Data nodweddion ffisegol'!AI11="","",'Data nodweddion ffisegol'!AI11)</f>
        <v/>
      </c>
      <c r="AK11" s="24" t="str">
        <f>IF('Data nodweddion ffisegol'!AJ11="","",'Data nodweddion ffisegol'!AJ11)</f>
        <v/>
      </c>
      <c r="AL11" s="24" t="str">
        <f>IF('Data nodweddion ffisegol'!AK11="","",'Data nodweddion ffisegol'!AK11)</f>
        <v/>
      </c>
      <c r="AM11" s="24" t="str">
        <f>IF('Data nodweddion ffisegol'!AL11="","",'Data nodweddion ffisegol'!AL11)</f>
        <v/>
      </c>
      <c r="AN11" s="24" t="str">
        <f>IF('Data nodweddion ffisegol'!AM11="","",'Data nodweddion ffisegol'!AM11)</f>
        <v/>
      </c>
      <c r="AO11" s="24" t="str">
        <f>IF('Data nodweddion ffisegol'!AN11="","",'Data nodweddion ffisegol'!AN11)</f>
        <v/>
      </c>
      <c r="AP11" s="24" t="str">
        <f>IF('Data nodweddion ffisegol'!AO11="","",'Data nodweddion ffisegol'!AO11)</f>
        <v/>
      </c>
      <c r="AQ11" s="24" t="str">
        <f>IF('Data nodweddion ffisegol'!AP11="","",'Data nodweddion ffisegol'!AP11)</f>
        <v/>
      </c>
      <c r="AR11" s="24" t="str">
        <f>IF('Data nodweddion ffisegol'!AQ11="","",'Data nodweddion ffisegol'!AQ11)</f>
        <v/>
      </c>
      <c r="AS11" s="24" t="str">
        <f>IF('Data nodweddion ffisegol'!AR11="","",'Data nodweddion ffisegol'!AR11)</f>
        <v/>
      </c>
      <c r="AT11" s="24" t="str">
        <f>IF('Data nodweddion ffisegol'!AS11="","",'Data nodweddion ffisegol'!AS11)</f>
        <v/>
      </c>
      <c r="AU11" s="24" t="str">
        <f>IF('Data nodweddion ffisegol'!AT11="","",'Data nodweddion ffisegol'!AT11)</f>
        <v/>
      </c>
      <c r="AV11" s="24" t="str">
        <f>IF('Data nodweddion ffisegol'!AU11="","",'Data nodweddion ffisegol'!AU11)</f>
        <v/>
      </c>
      <c r="AW11" s="24" t="str">
        <f>IF('Data nodweddion ffisegol'!AV11="","",'Data nodweddion ffisegol'!AV11)</f>
        <v/>
      </c>
      <c r="AX11" s="24" t="str">
        <f>IF('Data nodweddion ffisegol'!AW11="","",'Data nodweddion ffisegol'!AW11)</f>
        <v/>
      </c>
      <c r="AY11" s="24" t="str">
        <f>IF('Data nodweddion ffisegol'!AX11="","",'Data nodweddion ffisegol'!AX11)</f>
        <v/>
      </c>
      <c r="AZ11" s="24" t="str">
        <f>IF('Data nodweddion ffisegol'!AY11="","",'Data nodweddion ffisegol'!AY11)</f>
        <v/>
      </c>
      <c r="BA11" s="24" t="str">
        <f>IF('Data nodweddion ffisegol'!AZ11="","",'Data nodweddion ffisegol'!AZ11)</f>
        <v/>
      </c>
      <c r="BB11" s="24" t="str">
        <f>IF('Data nodweddion ffisegol'!BA11="","",'Data nodweddion ffisegol'!BA11)</f>
        <v/>
      </c>
      <c r="BC11" s="24" t="str">
        <f>IF('Data nodweddion ffisegol'!BB11="","",'Data nodweddion ffisegol'!BB11)</f>
        <v/>
      </c>
      <c r="BD11" s="37" t="str">
        <f>IF('Data nodweddion ffisegol'!BC11="","",'Data nodweddion ffisegol'!BC11)</f>
        <v/>
      </c>
      <c r="BE11" s="24" t="str">
        <f>IF('Data nodweddion ffisegol'!BD11="","",'Data nodweddion ffisegol'!BD11)</f>
        <v/>
      </c>
      <c r="BF11" s="23" t="str">
        <f t="shared" si="0"/>
        <v/>
      </c>
      <c r="BG11" s="24" t="str">
        <f t="shared" si="5"/>
        <v/>
      </c>
      <c r="BH11" s="24" t="str">
        <f t="shared" si="1"/>
        <v/>
      </c>
      <c r="BI11" s="24" t="str">
        <f t="shared" si="2"/>
        <v/>
      </c>
      <c r="BJ11" s="37" t="str">
        <f t="shared" si="3"/>
        <v/>
      </c>
      <c r="BK11" s="37" t="str">
        <f t="shared" si="4"/>
        <v/>
      </c>
      <c r="BL11" s="400"/>
    </row>
    <row r="12" spans="2:64" ht="20.149999999999999" customHeight="1" thickBot="1" x14ac:dyDescent="0.4">
      <c r="B12" s="396"/>
      <c r="C12" s="32" t="s">
        <v>7</v>
      </c>
      <c r="D12" s="200" t="str">
        <f>IF('Gwybodaeth Ymgeiswyr'!E19="","",'Gwybodaeth Ymgeiswyr'!E19)</f>
        <v/>
      </c>
      <c r="E12" s="400"/>
      <c r="G12" s="396"/>
      <c r="H12" s="23" t="str">
        <f>IF('Data nodweddion ffisegol'!H12="","",'Data nodweddion ffisegol'!H12)</f>
        <v/>
      </c>
      <c r="I12" s="25" t="str">
        <f>IF('Data nodweddion ffisegol'!I12="","",'Data nodweddion ffisegol'!I12)</f>
        <v/>
      </c>
      <c r="J12" s="24" t="str">
        <f>IF('Data nodweddion ffisegol'!J12="","",'Data nodweddion ffisegol'!J12)</f>
        <v/>
      </c>
      <c r="K12" s="204" t="str">
        <f>IFERROR(IF(J12="","",(IF(VLOOKUP(J12,'Gwybodaeth Ymgeiswyr'!$K$8:$L$37,2,0)="y","y",""))),"Manual entry required")</f>
        <v/>
      </c>
      <c r="L12" s="66" t="str">
        <f>IF('Data nodweddion ffisegol'!K12="","",'Data nodweddion ffisegol'!K12)</f>
        <v/>
      </c>
      <c r="M12" s="66" t="str">
        <f>IF('Data nodweddion ffisegol'!L12="","",'Data nodweddion ffisegol'!L12)</f>
        <v/>
      </c>
      <c r="N12" s="25" t="str">
        <f>IF('Data nodweddion ffisegol'!M12="","",'Data nodweddion ffisegol'!M12)</f>
        <v/>
      </c>
      <c r="O12" s="128" t="str">
        <f>IF('Data nodweddion ffisegol'!N12="","",'Data nodweddion ffisegol'!N12)</f>
        <v/>
      </c>
      <c r="P12" s="23" t="str">
        <f>IF('Data nodweddion ffisegol'!O12="","",'Data nodweddion ffisegol'!O12)</f>
        <v/>
      </c>
      <c r="Q12" s="24" t="str">
        <f>IF('Data nodweddion ffisegol'!P12="","",'Data nodweddion ffisegol'!P12)</f>
        <v/>
      </c>
      <c r="R12" s="24" t="str">
        <f>IF('Data nodweddion ffisegol'!Q12="","",'Data nodweddion ffisegol'!Q12)</f>
        <v/>
      </c>
      <c r="S12" s="24" t="str">
        <f>IF('Data nodweddion ffisegol'!R12="","",'Data nodweddion ffisegol'!R12)</f>
        <v/>
      </c>
      <c r="T12" s="24" t="str">
        <f>IF('Data nodweddion ffisegol'!S12="","",'Data nodweddion ffisegol'!S12)</f>
        <v/>
      </c>
      <c r="U12" s="37" t="str">
        <f>IF('Data nodweddion ffisegol'!T12="","",'Data nodweddion ffisegol'!T12)</f>
        <v/>
      </c>
      <c r="V12" s="24" t="str">
        <f>IF('Data nodweddion ffisegol'!U12="","",'Data nodweddion ffisegol'!U12)</f>
        <v/>
      </c>
      <c r="W12" s="24" t="str">
        <f>IF('Data nodweddion ffisegol'!V12="","",'Data nodweddion ffisegol'!V12)</f>
        <v/>
      </c>
      <c r="X12" s="24" t="str">
        <f>IF('Data nodweddion ffisegol'!W12="","",'Data nodweddion ffisegol'!W12)</f>
        <v/>
      </c>
      <c r="Y12" s="24" t="str">
        <f>IF('Data nodweddion ffisegol'!X12="","",'Data nodweddion ffisegol'!X12)</f>
        <v/>
      </c>
      <c r="Z12" s="24" t="str">
        <f>IF('Data nodweddion ffisegol'!Y12="","",'Data nodweddion ffisegol'!Y12)</f>
        <v/>
      </c>
      <c r="AA12" s="24" t="str">
        <f>IF('Data nodweddion ffisegol'!Z12="","",'Data nodweddion ffisegol'!Z12)</f>
        <v/>
      </c>
      <c r="AB12" s="24" t="str">
        <f>IF('Data nodweddion ffisegol'!AA12="","",'Data nodweddion ffisegol'!AA12)</f>
        <v/>
      </c>
      <c r="AC12" s="24" t="str">
        <f>IF('Data nodweddion ffisegol'!AB12="","",'Data nodweddion ffisegol'!AB12)</f>
        <v/>
      </c>
      <c r="AD12" s="24" t="str">
        <f>IF('Data nodweddion ffisegol'!AC12="","",'Data nodweddion ffisegol'!AC12)</f>
        <v/>
      </c>
      <c r="AE12" s="24" t="str">
        <f>IF('Data nodweddion ffisegol'!AD12="","",'Data nodweddion ffisegol'!AD12)</f>
        <v/>
      </c>
      <c r="AF12" s="37" t="str">
        <f>IF('Data nodweddion ffisegol'!AE12="","",'Data nodweddion ffisegol'!AE12)</f>
        <v/>
      </c>
      <c r="AG12" s="24" t="str">
        <f>IF('Data nodweddion ffisegol'!AF12="","",'Data nodweddion ffisegol'!AF12)</f>
        <v/>
      </c>
      <c r="AH12" s="24" t="str">
        <f>IF('Data nodweddion ffisegol'!AG12="","",'Data nodweddion ffisegol'!AG12)</f>
        <v/>
      </c>
      <c r="AI12" s="24" t="str">
        <f>IF('Data nodweddion ffisegol'!AH12="","",'Data nodweddion ffisegol'!AH12)</f>
        <v/>
      </c>
      <c r="AJ12" s="24" t="str">
        <f>IF('Data nodweddion ffisegol'!AI12="","",'Data nodweddion ffisegol'!AI12)</f>
        <v/>
      </c>
      <c r="AK12" s="24" t="str">
        <f>IF('Data nodweddion ffisegol'!AJ12="","",'Data nodweddion ffisegol'!AJ12)</f>
        <v/>
      </c>
      <c r="AL12" s="24" t="str">
        <f>IF('Data nodweddion ffisegol'!AK12="","",'Data nodweddion ffisegol'!AK12)</f>
        <v/>
      </c>
      <c r="AM12" s="24" t="str">
        <f>IF('Data nodweddion ffisegol'!AL12="","",'Data nodweddion ffisegol'!AL12)</f>
        <v/>
      </c>
      <c r="AN12" s="24" t="str">
        <f>IF('Data nodweddion ffisegol'!AM12="","",'Data nodweddion ffisegol'!AM12)</f>
        <v/>
      </c>
      <c r="AO12" s="24" t="str">
        <f>IF('Data nodweddion ffisegol'!AN12="","",'Data nodweddion ffisegol'!AN12)</f>
        <v/>
      </c>
      <c r="AP12" s="24" t="str">
        <f>IF('Data nodweddion ffisegol'!AO12="","",'Data nodweddion ffisegol'!AO12)</f>
        <v/>
      </c>
      <c r="AQ12" s="24" t="str">
        <f>IF('Data nodweddion ffisegol'!AP12="","",'Data nodweddion ffisegol'!AP12)</f>
        <v/>
      </c>
      <c r="AR12" s="24" t="str">
        <f>IF('Data nodweddion ffisegol'!AQ12="","",'Data nodweddion ffisegol'!AQ12)</f>
        <v/>
      </c>
      <c r="AS12" s="24" t="str">
        <f>IF('Data nodweddion ffisegol'!AR12="","",'Data nodweddion ffisegol'!AR12)</f>
        <v/>
      </c>
      <c r="AT12" s="24" t="str">
        <f>IF('Data nodweddion ffisegol'!AS12="","",'Data nodweddion ffisegol'!AS12)</f>
        <v/>
      </c>
      <c r="AU12" s="24" t="str">
        <f>IF('Data nodweddion ffisegol'!AT12="","",'Data nodweddion ffisegol'!AT12)</f>
        <v/>
      </c>
      <c r="AV12" s="24" t="str">
        <f>IF('Data nodweddion ffisegol'!AU12="","",'Data nodweddion ffisegol'!AU12)</f>
        <v/>
      </c>
      <c r="AW12" s="24" t="str">
        <f>IF('Data nodweddion ffisegol'!AV12="","",'Data nodweddion ffisegol'!AV12)</f>
        <v/>
      </c>
      <c r="AX12" s="24" t="str">
        <f>IF('Data nodweddion ffisegol'!AW12="","",'Data nodweddion ffisegol'!AW12)</f>
        <v/>
      </c>
      <c r="AY12" s="24" t="str">
        <f>IF('Data nodweddion ffisegol'!AX12="","",'Data nodweddion ffisegol'!AX12)</f>
        <v/>
      </c>
      <c r="AZ12" s="24" t="str">
        <f>IF('Data nodweddion ffisegol'!AY12="","",'Data nodweddion ffisegol'!AY12)</f>
        <v/>
      </c>
      <c r="BA12" s="24" t="str">
        <f>IF('Data nodweddion ffisegol'!AZ12="","",'Data nodweddion ffisegol'!AZ12)</f>
        <v/>
      </c>
      <c r="BB12" s="24" t="str">
        <f>IF('Data nodweddion ffisegol'!BA12="","",'Data nodweddion ffisegol'!BA12)</f>
        <v/>
      </c>
      <c r="BC12" s="24" t="str">
        <f>IF('Data nodweddion ffisegol'!BB12="","",'Data nodweddion ffisegol'!BB12)</f>
        <v/>
      </c>
      <c r="BD12" s="37" t="str">
        <f>IF('Data nodweddion ffisegol'!BC12="","",'Data nodweddion ffisegol'!BC12)</f>
        <v/>
      </c>
      <c r="BE12" s="24" t="str">
        <f>IF('Data nodweddion ffisegol'!BD12="","",'Data nodweddion ffisegol'!BD12)</f>
        <v/>
      </c>
      <c r="BF12" s="23" t="str">
        <f t="shared" si="0"/>
        <v/>
      </c>
      <c r="BG12" s="24" t="str">
        <f t="shared" si="5"/>
        <v/>
      </c>
      <c r="BH12" s="24" t="str">
        <f t="shared" si="1"/>
        <v/>
      </c>
      <c r="BI12" s="24" t="str">
        <f t="shared" si="2"/>
        <v/>
      </c>
      <c r="BJ12" s="37" t="str">
        <f t="shared" si="3"/>
        <v/>
      </c>
      <c r="BK12" s="37" t="str">
        <f t="shared" si="4"/>
        <v/>
      </c>
      <c r="BL12" s="400"/>
    </row>
    <row r="13" spans="2:64" ht="20.149999999999999" customHeight="1" thickBot="1" x14ac:dyDescent="0.4">
      <c r="B13" s="396"/>
      <c r="C13" s="393"/>
      <c r="D13" s="417"/>
      <c r="E13" s="400"/>
      <c r="G13" s="396"/>
      <c r="H13" s="23" t="str">
        <f>IF('Data nodweddion ffisegol'!H13="","",'Data nodweddion ffisegol'!H13)</f>
        <v/>
      </c>
      <c r="I13" s="25" t="str">
        <f>IF('Data nodweddion ffisegol'!I13="","",'Data nodweddion ffisegol'!I13)</f>
        <v/>
      </c>
      <c r="J13" s="24" t="str">
        <f>IF('Data nodweddion ffisegol'!J13="","",'Data nodweddion ffisegol'!J13)</f>
        <v/>
      </c>
      <c r="K13" s="204" t="str">
        <f>IFERROR(IF(J13="","",(IF(VLOOKUP(J13,'Gwybodaeth Ymgeiswyr'!$K$8:$L$37,2,0)="y","y",""))),"Manual entry required")</f>
        <v/>
      </c>
      <c r="L13" s="66" t="str">
        <f>IF('Data nodweddion ffisegol'!K13="","",'Data nodweddion ffisegol'!K13)</f>
        <v/>
      </c>
      <c r="M13" s="66" t="str">
        <f>IF('Data nodweddion ffisegol'!L13="","",'Data nodweddion ffisegol'!L13)</f>
        <v/>
      </c>
      <c r="N13" s="25" t="str">
        <f>IF('Data nodweddion ffisegol'!M13="","",'Data nodweddion ffisegol'!M13)</f>
        <v/>
      </c>
      <c r="O13" s="128" t="str">
        <f>IF('Data nodweddion ffisegol'!N13="","",'Data nodweddion ffisegol'!N13)</f>
        <v/>
      </c>
      <c r="P13" s="23" t="str">
        <f>IF('Data nodweddion ffisegol'!O13="","",'Data nodweddion ffisegol'!O13)</f>
        <v/>
      </c>
      <c r="Q13" s="24" t="str">
        <f>IF('Data nodweddion ffisegol'!P13="","",'Data nodweddion ffisegol'!P13)</f>
        <v/>
      </c>
      <c r="R13" s="24" t="str">
        <f>IF('Data nodweddion ffisegol'!Q13="","",'Data nodweddion ffisegol'!Q13)</f>
        <v/>
      </c>
      <c r="S13" s="24" t="str">
        <f>IF('Data nodweddion ffisegol'!R13="","",'Data nodweddion ffisegol'!R13)</f>
        <v/>
      </c>
      <c r="T13" s="24" t="str">
        <f>IF('Data nodweddion ffisegol'!S13="","",'Data nodweddion ffisegol'!S13)</f>
        <v/>
      </c>
      <c r="U13" s="37" t="str">
        <f>IF('Data nodweddion ffisegol'!T13="","",'Data nodweddion ffisegol'!T13)</f>
        <v/>
      </c>
      <c r="V13" s="24" t="str">
        <f>IF('Data nodweddion ffisegol'!U13="","",'Data nodweddion ffisegol'!U13)</f>
        <v/>
      </c>
      <c r="W13" s="24" t="str">
        <f>IF('Data nodweddion ffisegol'!V13="","",'Data nodweddion ffisegol'!V13)</f>
        <v/>
      </c>
      <c r="X13" s="24" t="str">
        <f>IF('Data nodweddion ffisegol'!W13="","",'Data nodweddion ffisegol'!W13)</f>
        <v/>
      </c>
      <c r="Y13" s="24" t="str">
        <f>IF('Data nodweddion ffisegol'!X13="","",'Data nodweddion ffisegol'!X13)</f>
        <v/>
      </c>
      <c r="Z13" s="24" t="str">
        <f>IF('Data nodweddion ffisegol'!Y13="","",'Data nodweddion ffisegol'!Y13)</f>
        <v/>
      </c>
      <c r="AA13" s="24" t="str">
        <f>IF('Data nodweddion ffisegol'!Z13="","",'Data nodweddion ffisegol'!Z13)</f>
        <v/>
      </c>
      <c r="AB13" s="24" t="str">
        <f>IF('Data nodweddion ffisegol'!AA13="","",'Data nodweddion ffisegol'!AA13)</f>
        <v/>
      </c>
      <c r="AC13" s="24" t="str">
        <f>IF('Data nodweddion ffisegol'!AB13="","",'Data nodweddion ffisegol'!AB13)</f>
        <v/>
      </c>
      <c r="AD13" s="24" t="str">
        <f>IF('Data nodweddion ffisegol'!AC13="","",'Data nodweddion ffisegol'!AC13)</f>
        <v/>
      </c>
      <c r="AE13" s="24" t="str">
        <f>IF('Data nodweddion ffisegol'!AD13="","",'Data nodweddion ffisegol'!AD13)</f>
        <v/>
      </c>
      <c r="AF13" s="37" t="str">
        <f>IF('Data nodweddion ffisegol'!AE13="","",'Data nodweddion ffisegol'!AE13)</f>
        <v/>
      </c>
      <c r="AG13" s="24" t="str">
        <f>IF('Data nodweddion ffisegol'!AF13="","",'Data nodweddion ffisegol'!AF13)</f>
        <v/>
      </c>
      <c r="AH13" s="24" t="str">
        <f>IF('Data nodweddion ffisegol'!AG13="","",'Data nodweddion ffisegol'!AG13)</f>
        <v/>
      </c>
      <c r="AI13" s="24" t="str">
        <f>IF('Data nodweddion ffisegol'!AH13="","",'Data nodweddion ffisegol'!AH13)</f>
        <v/>
      </c>
      <c r="AJ13" s="24" t="str">
        <f>IF('Data nodweddion ffisegol'!AI13="","",'Data nodweddion ffisegol'!AI13)</f>
        <v/>
      </c>
      <c r="AK13" s="24" t="str">
        <f>IF('Data nodweddion ffisegol'!AJ13="","",'Data nodweddion ffisegol'!AJ13)</f>
        <v/>
      </c>
      <c r="AL13" s="24" t="str">
        <f>IF('Data nodweddion ffisegol'!AK13="","",'Data nodweddion ffisegol'!AK13)</f>
        <v/>
      </c>
      <c r="AM13" s="24" t="str">
        <f>IF('Data nodweddion ffisegol'!AL13="","",'Data nodweddion ffisegol'!AL13)</f>
        <v/>
      </c>
      <c r="AN13" s="24" t="str">
        <f>IF('Data nodweddion ffisegol'!AM13="","",'Data nodweddion ffisegol'!AM13)</f>
        <v/>
      </c>
      <c r="AO13" s="24" t="str">
        <f>IF('Data nodweddion ffisegol'!AN13="","",'Data nodweddion ffisegol'!AN13)</f>
        <v/>
      </c>
      <c r="AP13" s="24" t="str">
        <f>IF('Data nodweddion ffisegol'!AO13="","",'Data nodweddion ffisegol'!AO13)</f>
        <v/>
      </c>
      <c r="AQ13" s="24" t="str">
        <f>IF('Data nodweddion ffisegol'!AP13="","",'Data nodweddion ffisegol'!AP13)</f>
        <v/>
      </c>
      <c r="AR13" s="24" t="str">
        <f>IF('Data nodweddion ffisegol'!AQ13="","",'Data nodweddion ffisegol'!AQ13)</f>
        <v/>
      </c>
      <c r="AS13" s="24" t="str">
        <f>IF('Data nodweddion ffisegol'!AR13="","",'Data nodweddion ffisegol'!AR13)</f>
        <v/>
      </c>
      <c r="AT13" s="24" t="str">
        <f>IF('Data nodweddion ffisegol'!AS13="","",'Data nodweddion ffisegol'!AS13)</f>
        <v/>
      </c>
      <c r="AU13" s="24" t="str">
        <f>IF('Data nodweddion ffisegol'!AT13="","",'Data nodweddion ffisegol'!AT13)</f>
        <v/>
      </c>
      <c r="AV13" s="24" t="str">
        <f>IF('Data nodweddion ffisegol'!AU13="","",'Data nodweddion ffisegol'!AU13)</f>
        <v/>
      </c>
      <c r="AW13" s="24" t="str">
        <f>IF('Data nodweddion ffisegol'!AV13="","",'Data nodweddion ffisegol'!AV13)</f>
        <v/>
      </c>
      <c r="AX13" s="24" t="str">
        <f>IF('Data nodweddion ffisegol'!AW13="","",'Data nodweddion ffisegol'!AW13)</f>
        <v/>
      </c>
      <c r="AY13" s="24" t="str">
        <f>IF('Data nodweddion ffisegol'!AX13="","",'Data nodweddion ffisegol'!AX13)</f>
        <v/>
      </c>
      <c r="AZ13" s="24" t="str">
        <f>IF('Data nodweddion ffisegol'!AY13="","",'Data nodweddion ffisegol'!AY13)</f>
        <v/>
      </c>
      <c r="BA13" s="24" t="str">
        <f>IF('Data nodweddion ffisegol'!AZ13="","",'Data nodweddion ffisegol'!AZ13)</f>
        <v/>
      </c>
      <c r="BB13" s="24" t="str">
        <f>IF('Data nodweddion ffisegol'!BA13="","",'Data nodweddion ffisegol'!BA13)</f>
        <v/>
      </c>
      <c r="BC13" s="24" t="str">
        <f>IF('Data nodweddion ffisegol'!BB13="","",'Data nodweddion ffisegol'!BB13)</f>
        <v/>
      </c>
      <c r="BD13" s="37" t="str">
        <f>IF('Data nodweddion ffisegol'!BC13="","",'Data nodweddion ffisegol'!BC13)</f>
        <v/>
      </c>
      <c r="BE13" s="24" t="str">
        <f>IF('Data nodweddion ffisegol'!BD13="","",'Data nodweddion ffisegol'!BD13)</f>
        <v/>
      </c>
      <c r="BF13" s="23" t="str">
        <f t="shared" si="0"/>
        <v/>
      </c>
      <c r="BG13" s="24" t="str">
        <f t="shared" si="5"/>
        <v/>
      </c>
      <c r="BH13" s="24" t="str">
        <f t="shared" si="1"/>
        <v/>
      </c>
      <c r="BI13" s="24" t="str">
        <f t="shared" si="2"/>
        <v/>
      </c>
      <c r="BJ13" s="37" t="str">
        <f t="shared" si="3"/>
        <v/>
      </c>
      <c r="BK13" s="37" t="str">
        <f t="shared" si="4"/>
        <v/>
      </c>
      <c r="BL13" s="400"/>
    </row>
    <row r="14" spans="2:64" ht="20.149999999999999" customHeight="1" x14ac:dyDescent="0.35">
      <c r="B14" s="396"/>
      <c r="C14" s="26" t="s">
        <v>72</v>
      </c>
      <c r="D14" s="197" t="str">
        <f>IF('Data nodweddion ffisegol'!D15="","",'Data nodweddion ffisegol'!D15)</f>
        <v/>
      </c>
      <c r="E14" s="400"/>
      <c r="G14" s="396"/>
      <c r="H14" s="23" t="str">
        <f>IF('Data nodweddion ffisegol'!H14="","",'Data nodweddion ffisegol'!H14)</f>
        <v/>
      </c>
      <c r="I14" s="25" t="str">
        <f>IF('Data nodweddion ffisegol'!I14="","",'Data nodweddion ffisegol'!I14)</f>
        <v/>
      </c>
      <c r="J14" s="24" t="str">
        <f>IF('Data nodweddion ffisegol'!J14="","",'Data nodweddion ffisegol'!J14)</f>
        <v/>
      </c>
      <c r="K14" s="204" t="str">
        <f>IFERROR(IF(J14="","",(IF(VLOOKUP(J14,'Gwybodaeth Ymgeiswyr'!$K$8:$L$37,2,0)="y","y",""))),"Manual entry required")</f>
        <v/>
      </c>
      <c r="L14" s="66" t="str">
        <f>IF('Data nodweddion ffisegol'!K14="","",'Data nodweddion ffisegol'!K14)</f>
        <v/>
      </c>
      <c r="M14" s="66" t="str">
        <f>IF('Data nodweddion ffisegol'!L14="","",'Data nodweddion ffisegol'!L14)</f>
        <v/>
      </c>
      <c r="N14" s="25" t="str">
        <f>IF('Data nodweddion ffisegol'!M14="","",'Data nodweddion ffisegol'!M14)</f>
        <v/>
      </c>
      <c r="O14" s="128" t="str">
        <f>IF('Data nodweddion ffisegol'!N14="","",'Data nodweddion ffisegol'!N14)</f>
        <v/>
      </c>
      <c r="P14" s="23" t="str">
        <f>IF('Data nodweddion ffisegol'!O14="","",'Data nodweddion ffisegol'!O14)</f>
        <v/>
      </c>
      <c r="Q14" s="24" t="str">
        <f>IF('Data nodweddion ffisegol'!P14="","",'Data nodweddion ffisegol'!P14)</f>
        <v/>
      </c>
      <c r="R14" s="24" t="str">
        <f>IF('Data nodweddion ffisegol'!Q14="","",'Data nodweddion ffisegol'!Q14)</f>
        <v/>
      </c>
      <c r="S14" s="24" t="str">
        <f>IF('Data nodweddion ffisegol'!R14="","",'Data nodweddion ffisegol'!R14)</f>
        <v/>
      </c>
      <c r="T14" s="24" t="str">
        <f>IF('Data nodweddion ffisegol'!S14="","",'Data nodweddion ffisegol'!S14)</f>
        <v/>
      </c>
      <c r="U14" s="37" t="str">
        <f>IF('Data nodweddion ffisegol'!T14="","",'Data nodweddion ffisegol'!T14)</f>
        <v/>
      </c>
      <c r="V14" s="24" t="str">
        <f>IF('Data nodweddion ffisegol'!U14="","",'Data nodweddion ffisegol'!U14)</f>
        <v/>
      </c>
      <c r="W14" s="24" t="str">
        <f>IF('Data nodweddion ffisegol'!V14="","",'Data nodweddion ffisegol'!V14)</f>
        <v/>
      </c>
      <c r="X14" s="24" t="str">
        <f>IF('Data nodweddion ffisegol'!W14="","",'Data nodweddion ffisegol'!W14)</f>
        <v/>
      </c>
      <c r="Y14" s="24" t="str">
        <f>IF('Data nodweddion ffisegol'!X14="","",'Data nodweddion ffisegol'!X14)</f>
        <v/>
      </c>
      <c r="Z14" s="24" t="str">
        <f>IF('Data nodweddion ffisegol'!Y14="","",'Data nodweddion ffisegol'!Y14)</f>
        <v/>
      </c>
      <c r="AA14" s="24" t="str">
        <f>IF('Data nodweddion ffisegol'!Z14="","",'Data nodweddion ffisegol'!Z14)</f>
        <v/>
      </c>
      <c r="AB14" s="24" t="str">
        <f>IF('Data nodweddion ffisegol'!AA14="","",'Data nodweddion ffisegol'!AA14)</f>
        <v/>
      </c>
      <c r="AC14" s="24" t="str">
        <f>IF('Data nodweddion ffisegol'!AB14="","",'Data nodweddion ffisegol'!AB14)</f>
        <v/>
      </c>
      <c r="AD14" s="24" t="str">
        <f>IF('Data nodweddion ffisegol'!AC14="","",'Data nodweddion ffisegol'!AC14)</f>
        <v/>
      </c>
      <c r="AE14" s="24" t="str">
        <f>IF('Data nodweddion ffisegol'!AD14="","",'Data nodweddion ffisegol'!AD14)</f>
        <v/>
      </c>
      <c r="AF14" s="37" t="str">
        <f>IF('Data nodweddion ffisegol'!AE14="","",'Data nodweddion ffisegol'!AE14)</f>
        <v/>
      </c>
      <c r="AG14" s="24" t="str">
        <f>IF('Data nodweddion ffisegol'!AF14="","",'Data nodweddion ffisegol'!AF14)</f>
        <v/>
      </c>
      <c r="AH14" s="24" t="str">
        <f>IF('Data nodweddion ffisegol'!AG14="","",'Data nodweddion ffisegol'!AG14)</f>
        <v/>
      </c>
      <c r="AI14" s="24" t="str">
        <f>IF('Data nodweddion ffisegol'!AH14="","",'Data nodweddion ffisegol'!AH14)</f>
        <v/>
      </c>
      <c r="AJ14" s="24" t="str">
        <f>IF('Data nodweddion ffisegol'!AI14="","",'Data nodweddion ffisegol'!AI14)</f>
        <v/>
      </c>
      <c r="AK14" s="24" t="str">
        <f>IF('Data nodweddion ffisegol'!AJ14="","",'Data nodweddion ffisegol'!AJ14)</f>
        <v/>
      </c>
      <c r="AL14" s="24" t="str">
        <f>IF('Data nodweddion ffisegol'!AK14="","",'Data nodweddion ffisegol'!AK14)</f>
        <v/>
      </c>
      <c r="AM14" s="24" t="str">
        <f>IF('Data nodweddion ffisegol'!AL14="","",'Data nodweddion ffisegol'!AL14)</f>
        <v/>
      </c>
      <c r="AN14" s="24" t="str">
        <f>IF('Data nodweddion ffisegol'!AM14="","",'Data nodweddion ffisegol'!AM14)</f>
        <v/>
      </c>
      <c r="AO14" s="24" t="str">
        <f>IF('Data nodweddion ffisegol'!AN14="","",'Data nodweddion ffisegol'!AN14)</f>
        <v/>
      </c>
      <c r="AP14" s="24" t="str">
        <f>IF('Data nodweddion ffisegol'!AO14="","",'Data nodweddion ffisegol'!AO14)</f>
        <v/>
      </c>
      <c r="AQ14" s="24" t="str">
        <f>IF('Data nodweddion ffisegol'!AP14="","",'Data nodweddion ffisegol'!AP14)</f>
        <v/>
      </c>
      <c r="AR14" s="24" t="str">
        <f>IF('Data nodweddion ffisegol'!AQ14="","",'Data nodweddion ffisegol'!AQ14)</f>
        <v/>
      </c>
      <c r="AS14" s="24" t="str">
        <f>IF('Data nodweddion ffisegol'!AR14="","",'Data nodweddion ffisegol'!AR14)</f>
        <v/>
      </c>
      <c r="AT14" s="24" t="str">
        <f>IF('Data nodweddion ffisegol'!AS14="","",'Data nodweddion ffisegol'!AS14)</f>
        <v/>
      </c>
      <c r="AU14" s="24" t="str">
        <f>IF('Data nodweddion ffisegol'!AT14="","",'Data nodweddion ffisegol'!AT14)</f>
        <v/>
      </c>
      <c r="AV14" s="24" t="str">
        <f>IF('Data nodweddion ffisegol'!AU14="","",'Data nodweddion ffisegol'!AU14)</f>
        <v/>
      </c>
      <c r="AW14" s="24" t="str">
        <f>IF('Data nodweddion ffisegol'!AV14="","",'Data nodweddion ffisegol'!AV14)</f>
        <v/>
      </c>
      <c r="AX14" s="24" t="str">
        <f>IF('Data nodweddion ffisegol'!AW14="","",'Data nodweddion ffisegol'!AW14)</f>
        <v/>
      </c>
      <c r="AY14" s="24" t="str">
        <f>IF('Data nodweddion ffisegol'!AX14="","",'Data nodweddion ffisegol'!AX14)</f>
        <v/>
      </c>
      <c r="AZ14" s="24" t="str">
        <f>IF('Data nodweddion ffisegol'!AY14="","",'Data nodweddion ffisegol'!AY14)</f>
        <v/>
      </c>
      <c r="BA14" s="24" t="str">
        <f>IF('Data nodweddion ffisegol'!AZ14="","",'Data nodweddion ffisegol'!AZ14)</f>
        <v/>
      </c>
      <c r="BB14" s="24" t="str">
        <f>IF('Data nodweddion ffisegol'!BA14="","",'Data nodweddion ffisegol'!BA14)</f>
        <v/>
      </c>
      <c r="BC14" s="24" t="str">
        <f>IF('Data nodweddion ffisegol'!BB14="","",'Data nodweddion ffisegol'!BB14)</f>
        <v/>
      </c>
      <c r="BD14" s="37" t="str">
        <f>IF('Data nodweddion ffisegol'!BC14="","",'Data nodweddion ffisegol'!BC14)</f>
        <v/>
      </c>
      <c r="BE14" s="24" t="str">
        <f>IF('Data nodweddion ffisegol'!BD14="","",'Data nodweddion ffisegol'!BD14)</f>
        <v/>
      </c>
      <c r="BF14" s="23" t="str">
        <f t="shared" si="0"/>
        <v/>
      </c>
      <c r="BG14" s="24" t="str">
        <f t="shared" si="5"/>
        <v/>
      </c>
      <c r="BH14" s="24" t="str">
        <f t="shared" si="1"/>
        <v/>
      </c>
      <c r="BI14" s="24" t="str">
        <f t="shared" si="2"/>
        <v/>
      </c>
      <c r="BJ14" s="37" t="str">
        <f t="shared" si="3"/>
        <v/>
      </c>
      <c r="BK14" s="37" t="str">
        <f t="shared" si="4"/>
        <v/>
      </c>
      <c r="BL14" s="400"/>
    </row>
    <row r="15" spans="2:64" ht="20.149999999999999" customHeight="1" thickBot="1" x14ac:dyDescent="0.4">
      <c r="B15" s="396"/>
      <c r="C15" s="27" t="s">
        <v>73</v>
      </c>
      <c r="D15" s="201" t="str">
        <f>IF('Data nodweddion ffisegol'!D16="","",'Data nodweddion ffisegol'!D16)</f>
        <v/>
      </c>
      <c r="E15" s="400"/>
      <c r="G15" s="396"/>
      <c r="H15" s="23" t="str">
        <f>IF('Data nodweddion ffisegol'!H15="","",'Data nodweddion ffisegol'!H15)</f>
        <v/>
      </c>
      <c r="I15" s="25" t="str">
        <f>IF('Data nodweddion ffisegol'!I15="","",'Data nodweddion ffisegol'!I15)</f>
        <v/>
      </c>
      <c r="J15" s="24" t="str">
        <f>IF('Data nodweddion ffisegol'!J15="","",'Data nodweddion ffisegol'!J15)</f>
        <v/>
      </c>
      <c r="K15" s="204" t="str">
        <f>IFERROR(IF(J15="","",(IF(VLOOKUP(J15,'Gwybodaeth Ymgeiswyr'!$K$8:$L$37,2,0)="y","y",""))),"Manual entry required")</f>
        <v/>
      </c>
      <c r="L15" s="66" t="str">
        <f>IF('Data nodweddion ffisegol'!K15="","",'Data nodweddion ffisegol'!K15)</f>
        <v/>
      </c>
      <c r="M15" s="66" t="str">
        <f>IF('Data nodweddion ffisegol'!L15="","",'Data nodweddion ffisegol'!L15)</f>
        <v/>
      </c>
      <c r="N15" s="25" t="str">
        <f>IF('Data nodweddion ffisegol'!M15="","",'Data nodweddion ffisegol'!M15)</f>
        <v/>
      </c>
      <c r="O15" s="128" t="str">
        <f>IF('Data nodweddion ffisegol'!N15="","",'Data nodweddion ffisegol'!N15)</f>
        <v/>
      </c>
      <c r="P15" s="23" t="str">
        <f>IF('Data nodweddion ffisegol'!O15="","",'Data nodweddion ffisegol'!O15)</f>
        <v/>
      </c>
      <c r="Q15" s="24" t="str">
        <f>IF('Data nodweddion ffisegol'!P15="","",'Data nodweddion ffisegol'!P15)</f>
        <v/>
      </c>
      <c r="R15" s="24" t="str">
        <f>IF('Data nodweddion ffisegol'!Q15="","",'Data nodweddion ffisegol'!Q15)</f>
        <v/>
      </c>
      <c r="S15" s="24" t="str">
        <f>IF('Data nodweddion ffisegol'!R15="","",'Data nodweddion ffisegol'!R15)</f>
        <v/>
      </c>
      <c r="T15" s="24" t="str">
        <f>IF('Data nodweddion ffisegol'!S15="","",'Data nodweddion ffisegol'!S15)</f>
        <v/>
      </c>
      <c r="U15" s="37" t="str">
        <f>IF('Data nodweddion ffisegol'!T15="","",'Data nodweddion ffisegol'!T15)</f>
        <v/>
      </c>
      <c r="V15" s="24" t="str">
        <f>IF('Data nodweddion ffisegol'!U15="","",'Data nodweddion ffisegol'!U15)</f>
        <v/>
      </c>
      <c r="W15" s="24" t="str">
        <f>IF('Data nodweddion ffisegol'!V15="","",'Data nodweddion ffisegol'!V15)</f>
        <v/>
      </c>
      <c r="X15" s="24" t="str">
        <f>IF('Data nodweddion ffisegol'!W15="","",'Data nodweddion ffisegol'!W15)</f>
        <v/>
      </c>
      <c r="Y15" s="24" t="str">
        <f>IF('Data nodweddion ffisegol'!X15="","",'Data nodweddion ffisegol'!X15)</f>
        <v/>
      </c>
      <c r="Z15" s="24" t="str">
        <f>IF('Data nodweddion ffisegol'!Y15="","",'Data nodweddion ffisegol'!Y15)</f>
        <v/>
      </c>
      <c r="AA15" s="24" t="str">
        <f>IF('Data nodweddion ffisegol'!Z15="","",'Data nodweddion ffisegol'!Z15)</f>
        <v/>
      </c>
      <c r="AB15" s="24" t="str">
        <f>IF('Data nodweddion ffisegol'!AA15="","",'Data nodweddion ffisegol'!AA15)</f>
        <v/>
      </c>
      <c r="AC15" s="24" t="str">
        <f>IF('Data nodweddion ffisegol'!AB15="","",'Data nodweddion ffisegol'!AB15)</f>
        <v/>
      </c>
      <c r="AD15" s="24" t="str">
        <f>IF('Data nodweddion ffisegol'!AC15="","",'Data nodweddion ffisegol'!AC15)</f>
        <v/>
      </c>
      <c r="AE15" s="24" t="str">
        <f>IF('Data nodweddion ffisegol'!AD15="","",'Data nodweddion ffisegol'!AD15)</f>
        <v/>
      </c>
      <c r="AF15" s="37" t="str">
        <f>IF('Data nodweddion ffisegol'!AE15="","",'Data nodweddion ffisegol'!AE15)</f>
        <v/>
      </c>
      <c r="AG15" s="24" t="str">
        <f>IF('Data nodweddion ffisegol'!AF15="","",'Data nodweddion ffisegol'!AF15)</f>
        <v/>
      </c>
      <c r="AH15" s="24" t="str">
        <f>IF('Data nodweddion ffisegol'!AG15="","",'Data nodweddion ffisegol'!AG15)</f>
        <v/>
      </c>
      <c r="AI15" s="24" t="str">
        <f>IF('Data nodweddion ffisegol'!AH15="","",'Data nodweddion ffisegol'!AH15)</f>
        <v/>
      </c>
      <c r="AJ15" s="24" t="str">
        <f>IF('Data nodweddion ffisegol'!AI15="","",'Data nodweddion ffisegol'!AI15)</f>
        <v/>
      </c>
      <c r="AK15" s="24" t="str">
        <f>IF('Data nodweddion ffisegol'!AJ15="","",'Data nodweddion ffisegol'!AJ15)</f>
        <v/>
      </c>
      <c r="AL15" s="24" t="str">
        <f>IF('Data nodweddion ffisegol'!AK15="","",'Data nodweddion ffisegol'!AK15)</f>
        <v/>
      </c>
      <c r="AM15" s="24" t="str">
        <f>IF('Data nodweddion ffisegol'!AL15="","",'Data nodweddion ffisegol'!AL15)</f>
        <v/>
      </c>
      <c r="AN15" s="24" t="str">
        <f>IF('Data nodweddion ffisegol'!AM15="","",'Data nodweddion ffisegol'!AM15)</f>
        <v/>
      </c>
      <c r="AO15" s="24" t="str">
        <f>IF('Data nodweddion ffisegol'!AN15="","",'Data nodweddion ffisegol'!AN15)</f>
        <v/>
      </c>
      <c r="AP15" s="24" t="str">
        <f>IF('Data nodweddion ffisegol'!AO15="","",'Data nodweddion ffisegol'!AO15)</f>
        <v/>
      </c>
      <c r="AQ15" s="24" t="str">
        <f>IF('Data nodweddion ffisegol'!AP15="","",'Data nodweddion ffisegol'!AP15)</f>
        <v/>
      </c>
      <c r="AR15" s="24" t="str">
        <f>IF('Data nodweddion ffisegol'!AQ15="","",'Data nodweddion ffisegol'!AQ15)</f>
        <v/>
      </c>
      <c r="AS15" s="24" t="str">
        <f>IF('Data nodweddion ffisegol'!AR15="","",'Data nodweddion ffisegol'!AR15)</f>
        <v/>
      </c>
      <c r="AT15" s="24" t="str">
        <f>IF('Data nodweddion ffisegol'!AS15="","",'Data nodweddion ffisegol'!AS15)</f>
        <v/>
      </c>
      <c r="AU15" s="24" t="str">
        <f>IF('Data nodweddion ffisegol'!AT15="","",'Data nodweddion ffisegol'!AT15)</f>
        <v/>
      </c>
      <c r="AV15" s="24" t="str">
        <f>IF('Data nodweddion ffisegol'!AU15="","",'Data nodweddion ffisegol'!AU15)</f>
        <v/>
      </c>
      <c r="AW15" s="24" t="str">
        <f>IF('Data nodweddion ffisegol'!AV15="","",'Data nodweddion ffisegol'!AV15)</f>
        <v/>
      </c>
      <c r="AX15" s="24" t="str">
        <f>IF('Data nodweddion ffisegol'!AW15="","",'Data nodweddion ffisegol'!AW15)</f>
        <v/>
      </c>
      <c r="AY15" s="24" t="str">
        <f>IF('Data nodweddion ffisegol'!AX15="","",'Data nodweddion ffisegol'!AX15)</f>
        <v/>
      </c>
      <c r="AZ15" s="24" t="str">
        <f>IF('Data nodweddion ffisegol'!AY15="","",'Data nodweddion ffisegol'!AY15)</f>
        <v/>
      </c>
      <c r="BA15" s="24" t="str">
        <f>IF('Data nodweddion ffisegol'!AZ15="","",'Data nodweddion ffisegol'!AZ15)</f>
        <v/>
      </c>
      <c r="BB15" s="24" t="str">
        <f>IF('Data nodweddion ffisegol'!BA15="","",'Data nodweddion ffisegol'!BA15)</f>
        <v/>
      </c>
      <c r="BC15" s="24" t="str">
        <f>IF('Data nodweddion ffisegol'!BB15="","",'Data nodweddion ffisegol'!BB15)</f>
        <v/>
      </c>
      <c r="BD15" s="24" t="str">
        <f>IF('Data nodweddion ffisegol'!BC15="","",'Data nodweddion ffisegol'!BC15)</f>
        <v/>
      </c>
      <c r="BE15" s="24" t="str">
        <f>IF('Data nodweddion ffisegol'!BD15="","",'Data nodweddion ffisegol'!BD15)</f>
        <v/>
      </c>
      <c r="BF15" s="23" t="str">
        <f t="shared" si="0"/>
        <v/>
      </c>
      <c r="BG15" s="24" t="str">
        <f t="shared" si="5"/>
        <v/>
      </c>
      <c r="BH15" s="24" t="str">
        <f t="shared" si="1"/>
        <v/>
      </c>
      <c r="BI15" s="24" t="str">
        <f t="shared" si="2"/>
        <v/>
      </c>
      <c r="BJ15" s="37" t="str">
        <f t="shared" si="3"/>
        <v/>
      </c>
      <c r="BK15" s="37" t="str">
        <f t="shared" si="4"/>
        <v/>
      </c>
      <c r="BL15" s="400"/>
    </row>
    <row r="16" spans="2:64" ht="20.149999999999999" customHeight="1" thickBot="1" x14ac:dyDescent="0.4">
      <c r="B16" s="397"/>
      <c r="C16" s="398"/>
      <c r="D16" s="398"/>
      <c r="E16" s="399"/>
      <c r="G16" s="396"/>
      <c r="H16" s="23" t="str">
        <f>IF('Data nodweddion ffisegol'!H16="","",'Data nodweddion ffisegol'!H16)</f>
        <v/>
      </c>
      <c r="I16" s="25" t="str">
        <f>IF('Data nodweddion ffisegol'!I16="","",'Data nodweddion ffisegol'!I16)</f>
        <v/>
      </c>
      <c r="J16" s="24" t="str">
        <f>IF('Data nodweddion ffisegol'!J16="","",'Data nodweddion ffisegol'!J16)</f>
        <v/>
      </c>
      <c r="K16" s="204" t="str">
        <f>IFERROR(IF(J16="","",(IF(VLOOKUP(J16,'Gwybodaeth Ymgeiswyr'!$K$8:$L$37,2,0)="y","y",""))),"Manual entry required")</f>
        <v/>
      </c>
      <c r="L16" s="66" t="str">
        <f>IF('Data nodweddion ffisegol'!K16="","",'Data nodweddion ffisegol'!K16)</f>
        <v/>
      </c>
      <c r="M16" s="66" t="str">
        <f>IF('Data nodweddion ffisegol'!L16="","",'Data nodweddion ffisegol'!L16)</f>
        <v/>
      </c>
      <c r="N16" s="25" t="str">
        <f>IF('Data nodweddion ffisegol'!M16="","",'Data nodweddion ffisegol'!M16)</f>
        <v/>
      </c>
      <c r="O16" s="128" t="str">
        <f>IF('Data nodweddion ffisegol'!N16="","",'Data nodweddion ffisegol'!N16)</f>
        <v/>
      </c>
      <c r="P16" s="23" t="str">
        <f>IF('Data nodweddion ffisegol'!O16="","",'Data nodweddion ffisegol'!O16)</f>
        <v/>
      </c>
      <c r="Q16" s="24" t="str">
        <f>IF('Data nodweddion ffisegol'!P16="","",'Data nodweddion ffisegol'!P16)</f>
        <v/>
      </c>
      <c r="R16" s="24" t="str">
        <f>IF('Data nodweddion ffisegol'!Q16="","",'Data nodweddion ffisegol'!Q16)</f>
        <v/>
      </c>
      <c r="S16" s="24" t="str">
        <f>IF('Data nodweddion ffisegol'!R16="","",'Data nodweddion ffisegol'!R16)</f>
        <v/>
      </c>
      <c r="T16" s="24" t="str">
        <f>IF('Data nodweddion ffisegol'!S16="","",'Data nodweddion ffisegol'!S16)</f>
        <v/>
      </c>
      <c r="U16" s="37" t="str">
        <f>IF('Data nodweddion ffisegol'!T16="","",'Data nodweddion ffisegol'!T16)</f>
        <v/>
      </c>
      <c r="V16" s="24" t="str">
        <f>IF('Data nodweddion ffisegol'!U16="","",'Data nodweddion ffisegol'!U16)</f>
        <v/>
      </c>
      <c r="W16" s="24" t="str">
        <f>IF('Data nodweddion ffisegol'!V16="","",'Data nodweddion ffisegol'!V16)</f>
        <v/>
      </c>
      <c r="X16" s="24" t="str">
        <f>IF('Data nodweddion ffisegol'!W16="","",'Data nodweddion ffisegol'!W16)</f>
        <v/>
      </c>
      <c r="Y16" s="24" t="str">
        <f>IF('Data nodweddion ffisegol'!X16="","",'Data nodweddion ffisegol'!X16)</f>
        <v/>
      </c>
      <c r="Z16" s="24" t="str">
        <f>IF('Data nodweddion ffisegol'!Y16="","",'Data nodweddion ffisegol'!Y16)</f>
        <v/>
      </c>
      <c r="AA16" s="24" t="str">
        <f>IF('Data nodweddion ffisegol'!Z16="","",'Data nodweddion ffisegol'!Z16)</f>
        <v/>
      </c>
      <c r="AB16" s="24" t="str">
        <f>IF('Data nodweddion ffisegol'!AA16="","",'Data nodweddion ffisegol'!AA16)</f>
        <v/>
      </c>
      <c r="AC16" s="24" t="str">
        <f>IF('Data nodweddion ffisegol'!AB16="","",'Data nodweddion ffisegol'!AB16)</f>
        <v/>
      </c>
      <c r="AD16" s="24" t="str">
        <f>IF('Data nodweddion ffisegol'!AC16="","",'Data nodweddion ffisegol'!AC16)</f>
        <v/>
      </c>
      <c r="AE16" s="24" t="str">
        <f>IF('Data nodweddion ffisegol'!AD16="","",'Data nodweddion ffisegol'!AD16)</f>
        <v/>
      </c>
      <c r="AF16" s="37" t="str">
        <f>IF('Data nodweddion ffisegol'!AE16="","",'Data nodweddion ffisegol'!AE16)</f>
        <v/>
      </c>
      <c r="AG16" s="24" t="str">
        <f>IF('Data nodweddion ffisegol'!AF16="","",'Data nodweddion ffisegol'!AF16)</f>
        <v/>
      </c>
      <c r="AH16" s="24" t="str">
        <f>IF('Data nodweddion ffisegol'!AG16="","",'Data nodweddion ffisegol'!AG16)</f>
        <v/>
      </c>
      <c r="AI16" s="24" t="str">
        <f>IF('Data nodweddion ffisegol'!AH16="","",'Data nodweddion ffisegol'!AH16)</f>
        <v/>
      </c>
      <c r="AJ16" s="24" t="str">
        <f>IF('Data nodweddion ffisegol'!AI16="","",'Data nodweddion ffisegol'!AI16)</f>
        <v/>
      </c>
      <c r="AK16" s="24" t="str">
        <f>IF('Data nodweddion ffisegol'!AJ16="","",'Data nodweddion ffisegol'!AJ16)</f>
        <v/>
      </c>
      <c r="AL16" s="24" t="str">
        <f>IF('Data nodweddion ffisegol'!AK16="","",'Data nodweddion ffisegol'!AK16)</f>
        <v/>
      </c>
      <c r="AM16" s="24" t="str">
        <f>IF('Data nodweddion ffisegol'!AL16="","",'Data nodweddion ffisegol'!AL16)</f>
        <v/>
      </c>
      <c r="AN16" s="24" t="str">
        <f>IF('Data nodweddion ffisegol'!AM16="","",'Data nodweddion ffisegol'!AM16)</f>
        <v/>
      </c>
      <c r="AO16" s="24" t="str">
        <f>IF('Data nodweddion ffisegol'!AN16="","",'Data nodweddion ffisegol'!AN16)</f>
        <v/>
      </c>
      <c r="AP16" s="24" t="str">
        <f>IF('Data nodweddion ffisegol'!AO16="","",'Data nodweddion ffisegol'!AO16)</f>
        <v/>
      </c>
      <c r="AQ16" s="24" t="str">
        <f>IF('Data nodweddion ffisegol'!AP16="","",'Data nodweddion ffisegol'!AP16)</f>
        <v/>
      </c>
      <c r="AR16" s="24" t="str">
        <f>IF('Data nodweddion ffisegol'!AQ16="","",'Data nodweddion ffisegol'!AQ16)</f>
        <v/>
      </c>
      <c r="AS16" s="24" t="str">
        <f>IF('Data nodweddion ffisegol'!AR16="","",'Data nodweddion ffisegol'!AR16)</f>
        <v/>
      </c>
      <c r="AT16" s="24" t="str">
        <f>IF('Data nodweddion ffisegol'!AS16="","",'Data nodweddion ffisegol'!AS16)</f>
        <v/>
      </c>
      <c r="AU16" s="24" t="str">
        <f>IF('Data nodweddion ffisegol'!AT16="","",'Data nodweddion ffisegol'!AT16)</f>
        <v/>
      </c>
      <c r="AV16" s="24" t="str">
        <f>IF('Data nodweddion ffisegol'!AU16="","",'Data nodweddion ffisegol'!AU16)</f>
        <v/>
      </c>
      <c r="AW16" s="24" t="str">
        <f>IF('Data nodweddion ffisegol'!AV16="","",'Data nodweddion ffisegol'!AV16)</f>
        <v/>
      </c>
      <c r="AX16" s="24" t="str">
        <f>IF('Data nodweddion ffisegol'!AW16="","",'Data nodweddion ffisegol'!AW16)</f>
        <v/>
      </c>
      <c r="AY16" s="24" t="str">
        <f>IF('Data nodweddion ffisegol'!AX16="","",'Data nodweddion ffisegol'!AX16)</f>
        <v/>
      </c>
      <c r="AZ16" s="24" t="str">
        <f>IF('Data nodweddion ffisegol'!AY16="","",'Data nodweddion ffisegol'!AY16)</f>
        <v/>
      </c>
      <c r="BA16" s="24" t="str">
        <f>IF('Data nodweddion ffisegol'!AZ16="","",'Data nodweddion ffisegol'!AZ16)</f>
        <v/>
      </c>
      <c r="BB16" s="24" t="str">
        <f>IF('Data nodweddion ffisegol'!BA16="","",'Data nodweddion ffisegol'!BA16)</f>
        <v/>
      </c>
      <c r="BC16" s="24" t="str">
        <f>IF('Data nodweddion ffisegol'!BB16="","",'Data nodweddion ffisegol'!BB16)</f>
        <v/>
      </c>
      <c r="BD16" s="37" t="str">
        <f>IF('Data nodweddion ffisegol'!BC16="","",'Data nodweddion ffisegol'!BC16)</f>
        <v/>
      </c>
      <c r="BE16" s="24" t="str">
        <f>IF('Data nodweddion ffisegol'!BD16="","",'Data nodweddion ffisegol'!BD16)</f>
        <v/>
      </c>
      <c r="BF16" s="23" t="str">
        <f t="shared" si="0"/>
        <v/>
      </c>
      <c r="BG16" s="24" t="str">
        <f t="shared" si="5"/>
        <v/>
      </c>
      <c r="BH16" s="24" t="str">
        <f t="shared" si="1"/>
        <v/>
      </c>
      <c r="BI16" s="24" t="str">
        <f t="shared" si="2"/>
        <v/>
      </c>
      <c r="BJ16" s="37" t="str">
        <f t="shared" si="3"/>
        <v/>
      </c>
      <c r="BK16" s="37" t="str">
        <f t="shared" si="4"/>
        <v/>
      </c>
      <c r="BL16" s="400"/>
    </row>
    <row r="17" spans="1:64" ht="20.149999999999999" customHeight="1" x14ac:dyDescent="0.35">
      <c r="G17" s="396"/>
      <c r="H17" s="23" t="str">
        <f>IF('Data nodweddion ffisegol'!H17="","",'Data nodweddion ffisegol'!H17)</f>
        <v/>
      </c>
      <c r="I17" s="25" t="str">
        <f>IF('Data nodweddion ffisegol'!I17="","",'Data nodweddion ffisegol'!I17)</f>
        <v/>
      </c>
      <c r="J17" s="24" t="str">
        <f>IF('Data nodweddion ffisegol'!J17="","",'Data nodweddion ffisegol'!J17)</f>
        <v/>
      </c>
      <c r="K17" s="204" t="str">
        <f>IFERROR(IF(J17="","",(IF(VLOOKUP(J17,'Gwybodaeth Ymgeiswyr'!$K$8:$L$37,2,0)="y","y",""))),"Manual entry required")</f>
        <v/>
      </c>
      <c r="L17" s="66" t="str">
        <f>IF('Data nodweddion ffisegol'!K17="","",'Data nodweddion ffisegol'!K17)</f>
        <v/>
      </c>
      <c r="M17" s="66" t="str">
        <f>IF('Data nodweddion ffisegol'!L17="","",'Data nodweddion ffisegol'!L17)</f>
        <v/>
      </c>
      <c r="N17" s="25" t="str">
        <f>IF('Data nodweddion ffisegol'!M17="","",'Data nodweddion ffisegol'!M17)</f>
        <v/>
      </c>
      <c r="O17" s="128" t="str">
        <f>IF('Data nodweddion ffisegol'!N17="","",'Data nodweddion ffisegol'!N17)</f>
        <v/>
      </c>
      <c r="P17" s="23" t="str">
        <f>IF('Data nodweddion ffisegol'!O17="","",'Data nodweddion ffisegol'!O17)</f>
        <v/>
      </c>
      <c r="Q17" s="24" t="str">
        <f>IF('Data nodweddion ffisegol'!P17="","",'Data nodweddion ffisegol'!P17)</f>
        <v/>
      </c>
      <c r="R17" s="24" t="str">
        <f>IF('Data nodweddion ffisegol'!Q17="","",'Data nodweddion ffisegol'!Q17)</f>
        <v/>
      </c>
      <c r="S17" s="24" t="str">
        <f>IF('Data nodweddion ffisegol'!R17="","",'Data nodweddion ffisegol'!R17)</f>
        <v/>
      </c>
      <c r="T17" s="24" t="str">
        <f>IF('Data nodweddion ffisegol'!S17="","",'Data nodweddion ffisegol'!S17)</f>
        <v/>
      </c>
      <c r="U17" s="37" t="str">
        <f>IF('Data nodweddion ffisegol'!T17="","",'Data nodweddion ffisegol'!T17)</f>
        <v/>
      </c>
      <c r="V17" s="24" t="str">
        <f>IF('Data nodweddion ffisegol'!U17="","",'Data nodweddion ffisegol'!U17)</f>
        <v/>
      </c>
      <c r="W17" s="24" t="str">
        <f>IF('Data nodweddion ffisegol'!V17="","",'Data nodweddion ffisegol'!V17)</f>
        <v/>
      </c>
      <c r="X17" s="24" t="str">
        <f>IF('Data nodweddion ffisegol'!W17="","",'Data nodweddion ffisegol'!W17)</f>
        <v/>
      </c>
      <c r="Y17" s="24" t="str">
        <f>IF('Data nodweddion ffisegol'!X17="","",'Data nodweddion ffisegol'!X17)</f>
        <v/>
      </c>
      <c r="Z17" s="24" t="str">
        <f>IF('Data nodweddion ffisegol'!Y17="","",'Data nodweddion ffisegol'!Y17)</f>
        <v/>
      </c>
      <c r="AA17" s="24" t="str">
        <f>IF('Data nodweddion ffisegol'!Z17="","",'Data nodweddion ffisegol'!Z17)</f>
        <v/>
      </c>
      <c r="AB17" s="24" t="str">
        <f>IF('Data nodweddion ffisegol'!AA17="","",'Data nodweddion ffisegol'!AA17)</f>
        <v/>
      </c>
      <c r="AC17" s="24" t="str">
        <f>IF('Data nodweddion ffisegol'!AB17="","",'Data nodweddion ffisegol'!AB17)</f>
        <v/>
      </c>
      <c r="AD17" s="24" t="str">
        <f>IF('Data nodweddion ffisegol'!AC17="","",'Data nodweddion ffisegol'!AC17)</f>
        <v/>
      </c>
      <c r="AE17" s="24" t="str">
        <f>IF('Data nodweddion ffisegol'!AD17="","",'Data nodweddion ffisegol'!AD17)</f>
        <v/>
      </c>
      <c r="AF17" s="37" t="str">
        <f>IF('Data nodweddion ffisegol'!AE17="","",'Data nodweddion ffisegol'!AE17)</f>
        <v/>
      </c>
      <c r="AG17" s="24" t="str">
        <f>IF('Data nodweddion ffisegol'!AF17="","",'Data nodweddion ffisegol'!AF17)</f>
        <v/>
      </c>
      <c r="AH17" s="24" t="str">
        <f>IF('Data nodweddion ffisegol'!AG17="","",'Data nodweddion ffisegol'!AG17)</f>
        <v/>
      </c>
      <c r="AI17" s="24" t="str">
        <f>IF('Data nodweddion ffisegol'!AH17="","",'Data nodweddion ffisegol'!AH17)</f>
        <v/>
      </c>
      <c r="AJ17" s="24" t="str">
        <f>IF('Data nodweddion ffisegol'!AI17="","",'Data nodweddion ffisegol'!AI17)</f>
        <v/>
      </c>
      <c r="AK17" s="24" t="str">
        <f>IF('Data nodweddion ffisegol'!AJ17="","",'Data nodweddion ffisegol'!AJ17)</f>
        <v/>
      </c>
      <c r="AL17" s="24" t="str">
        <f>IF('Data nodweddion ffisegol'!AK17="","",'Data nodweddion ffisegol'!AK17)</f>
        <v/>
      </c>
      <c r="AM17" s="24" t="str">
        <f>IF('Data nodweddion ffisegol'!AL17="","",'Data nodweddion ffisegol'!AL17)</f>
        <v/>
      </c>
      <c r="AN17" s="24" t="str">
        <f>IF('Data nodweddion ffisegol'!AM17="","",'Data nodweddion ffisegol'!AM17)</f>
        <v/>
      </c>
      <c r="AO17" s="24" t="str">
        <f>IF('Data nodweddion ffisegol'!AN17="","",'Data nodweddion ffisegol'!AN17)</f>
        <v/>
      </c>
      <c r="AP17" s="24" t="str">
        <f>IF('Data nodweddion ffisegol'!AO17="","",'Data nodweddion ffisegol'!AO17)</f>
        <v/>
      </c>
      <c r="AQ17" s="24" t="str">
        <f>IF('Data nodweddion ffisegol'!AP17="","",'Data nodweddion ffisegol'!AP17)</f>
        <v/>
      </c>
      <c r="AR17" s="24" t="str">
        <f>IF('Data nodweddion ffisegol'!AQ17="","",'Data nodweddion ffisegol'!AQ17)</f>
        <v/>
      </c>
      <c r="AS17" s="24" t="str">
        <f>IF('Data nodweddion ffisegol'!AR17="","",'Data nodweddion ffisegol'!AR17)</f>
        <v/>
      </c>
      <c r="AT17" s="24" t="str">
        <f>IF('Data nodweddion ffisegol'!AS17="","",'Data nodweddion ffisegol'!AS17)</f>
        <v/>
      </c>
      <c r="AU17" s="24" t="str">
        <f>IF('Data nodweddion ffisegol'!AT17="","",'Data nodweddion ffisegol'!AT17)</f>
        <v/>
      </c>
      <c r="AV17" s="24" t="str">
        <f>IF('Data nodweddion ffisegol'!AU17="","",'Data nodweddion ffisegol'!AU17)</f>
        <v/>
      </c>
      <c r="AW17" s="24" t="str">
        <f>IF('Data nodweddion ffisegol'!AV17="","",'Data nodweddion ffisegol'!AV17)</f>
        <v/>
      </c>
      <c r="AX17" s="24" t="str">
        <f>IF('Data nodweddion ffisegol'!AW17="","",'Data nodweddion ffisegol'!AW17)</f>
        <v/>
      </c>
      <c r="AY17" s="24" t="str">
        <f>IF('Data nodweddion ffisegol'!AX17="","",'Data nodweddion ffisegol'!AX17)</f>
        <v/>
      </c>
      <c r="AZ17" s="24" t="str">
        <f>IF('Data nodweddion ffisegol'!AY17="","",'Data nodweddion ffisegol'!AY17)</f>
        <v/>
      </c>
      <c r="BA17" s="24" t="str">
        <f>IF('Data nodweddion ffisegol'!AZ17="","",'Data nodweddion ffisegol'!AZ17)</f>
        <v/>
      </c>
      <c r="BB17" s="24" t="str">
        <f>IF('Data nodweddion ffisegol'!BA17="","",'Data nodweddion ffisegol'!BA17)</f>
        <v/>
      </c>
      <c r="BC17" s="24" t="str">
        <f>IF('Data nodweddion ffisegol'!BB17="","",'Data nodweddion ffisegol'!BB17)</f>
        <v/>
      </c>
      <c r="BD17" s="37" t="str">
        <f>IF('Data nodweddion ffisegol'!BC17="","",'Data nodweddion ffisegol'!BC17)</f>
        <v/>
      </c>
      <c r="BE17" s="24" t="str">
        <f>IF('Data nodweddion ffisegol'!BD17="","",'Data nodweddion ffisegol'!BD17)</f>
        <v/>
      </c>
      <c r="BF17" s="23" t="str">
        <f t="shared" si="0"/>
        <v/>
      </c>
      <c r="BG17" s="24" t="str">
        <f t="shared" si="5"/>
        <v/>
      </c>
      <c r="BH17" s="24" t="str">
        <f t="shared" si="1"/>
        <v/>
      </c>
      <c r="BI17" s="24" t="str">
        <f t="shared" si="2"/>
        <v/>
      </c>
      <c r="BJ17" s="37" t="str">
        <f t="shared" si="3"/>
        <v/>
      </c>
      <c r="BK17" s="37" t="str">
        <f t="shared" si="4"/>
        <v/>
      </c>
      <c r="BL17" s="400"/>
    </row>
    <row r="18" spans="1:64" ht="20.149999999999999" customHeight="1" x14ac:dyDescent="0.35">
      <c r="C18" s="1"/>
      <c r="E18" s="1"/>
      <c r="G18" s="396"/>
      <c r="H18" s="23" t="str">
        <f>IF('Data nodweddion ffisegol'!H18="","",'Data nodweddion ffisegol'!H18)</f>
        <v/>
      </c>
      <c r="I18" s="25" t="str">
        <f>IF('Data nodweddion ffisegol'!I18="","",'Data nodweddion ffisegol'!I18)</f>
        <v/>
      </c>
      <c r="J18" s="24" t="str">
        <f>IF('Data nodweddion ffisegol'!J18="","",'Data nodweddion ffisegol'!J18)</f>
        <v/>
      </c>
      <c r="K18" s="204" t="str">
        <f>IFERROR(IF(J18="","",(IF(VLOOKUP(J18,'Gwybodaeth Ymgeiswyr'!$K$8:$L$37,2,0)="y","y",""))),"Manual entry required")</f>
        <v/>
      </c>
      <c r="L18" s="66" t="str">
        <f>IF('Data nodweddion ffisegol'!K18="","",'Data nodweddion ffisegol'!K18)</f>
        <v/>
      </c>
      <c r="M18" s="66" t="str">
        <f>IF('Data nodweddion ffisegol'!L18="","",'Data nodweddion ffisegol'!L18)</f>
        <v/>
      </c>
      <c r="N18" s="25" t="str">
        <f>IF('Data nodweddion ffisegol'!M18="","",'Data nodweddion ffisegol'!M18)</f>
        <v/>
      </c>
      <c r="O18" s="128" t="str">
        <f>IF('Data nodweddion ffisegol'!N18="","",'Data nodweddion ffisegol'!N18)</f>
        <v/>
      </c>
      <c r="P18" s="23" t="str">
        <f>IF('Data nodweddion ffisegol'!O18="","",'Data nodweddion ffisegol'!O18)</f>
        <v/>
      </c>
      <c r="Q18" s="24" t="str">
        <f>IF('Data nodweddion ffisegol'!P18="","",'Data nodweddion ffisegol'!P18)</f>
        <v/>
      </c>
      <c r="R18" s="24" t="str">
        <f>IF('Data nodweddion ffisegol'!Q18="","",'Data nodweddion ffisegol'!Q18)</f>
        <v/>
      </c>
      <c r="S18" s="24" t="str">
        <f>IF('Data nodweddion ffisegol'!R18="","",'Data nodweddion ffisegol'!R18)</f>
        <v/>
      </c>
      <c r="T18" s="24" t="str">
        <f>IF('Data nodweddion ffisegol'!S18="","",'Data nodweddion ffisegol'!S18)</f>
        <v/>
      </c>
      <c r="U18" s="37" t="str">
        <f>IF('Data nodweddion ffisegol'!T18="","",'Data nodweddion ffisegol'!T18)</f>
        <v/>
      </c>
      <c r="V18" s="24" t="str">
        <f>IF('Data nodweddion ffisegol'!U18="","",'Data nodweddion ffisegol'!U18)</f>
        <v/>
      </c>
      <c r="W18" s="24" t="str">
        <f>IF('Data nodweddion ffisegol'!V18="","",'Data nodweddion ffisegol'!V18)</f>
        <v/>
      </c>
      <c r="X18" s="24" t="str">
        <f>IF('Data nodweddion ffisegol'!W18="","",'Data nodweddion ffisegol'!W18)</f>
        <v/>
      </c>
      <c r="Y18" s="24" t="str">
        <f>IF('Data nodweddion ffisegol'!X18="","",'Data nodweddion ffisegol'!X18)</f>
        <v/>
      </c>
      <c r="Z18" s="24" t="str">
        <f>IF('Data nodweddion ffisegol'!Y18="","",'Data nodweddion ffisegol'!Y18)</f>
        <v/>
      </c>
      <c r="AA18" s="24" t="str">
        <f>IF('Data nodweddion ffisegol'!Z18="","",'Data nodweddion ffisegol'!Z18)</f>
        <v/>
      </c>
      <c r="AB18" s="24" t="str">
        <f>IF('Data nodweddion ffisegol'!AA18="","",'Data nodweddion ffisegol'!AA18)</f>
        <v/>
      </c>
      <c r="AC18" s="24" t="str">
        <f>IF('Data nodweddion ffisegol'!AB18="","",'Data nodweddion ffisegol'!AB18)</f>
        <v/>
      </c>
      <c r="AD18" s="24" t="str">
        <f>IF('Data nodweddion ffisegol'!AC18="","",'Data nodweddion ffisegol'!AC18)</f>
        <v/>
      </c>
      <c r="AE18" s="24" t="str">
        <f>IF('Data nodweddion ffisegol'!AD18="","",'Data nodweddion ffisegol'!AD18)</f>
        <v/>
      </c>
      <c r="AF18" s="37" t="str">
        <f>IF('Data nodweddion ffisegol'!AE18="","",'Data nodweddion ffisegol'!AE18)</f>
        <v/>
      </c>
      <c r="AG18" s="24" t="str">
        <f>IF('Data nodweddion ffisegol'!AF18="","",'Data nodweddion ffisegol'!AF18)</f>
        <v/>
      </c>
      <c r="AH18" s="24" t="str">
        <f>IF('Data nodweddion ffisegol'!AG18="","",'Data nodweddion ffisegol'!AG18)</f>
        <v/>
      </c>
      <c r="AI18" s="24" t="str">
        <f>IF('Data nodweddion ffisegol'!AH18="","",'Data nodweddion ffisegol'!AH18)</f>
        <v/>
      </c>
      <c r="AJ18" s="24" t="str">
        <f>IF('Data nodweddion ffisegol'!AI18="","",'Data nodweddion ffisegol'!AI18)</f>
        <v/>
      </c>
      <c r="AK18" s="24" t="str">
        <f>IF('Data nodweddion ffisegol'!AJ18="","",'Data nodweddion ffisegol'!AJ18)</f>
        <v/>
      </c>
      <c r="AL18" s="24" t="str">
        <f>IF('Data nodweddion ffisegol'!AK18="","",'Data nodweddion ffisegol'!AK18)</f>
        <v/>
      </c>
      <c r="AM18" s="24" t="str">
        <f>IF('Data nodweddion ffisegol'!AL18="","",'Data nodweddion ffisegol'!AL18)</f>
        <v/>
      </c>
      <c r="AN18" s="24" t="str">
        <f>IF('Data nodweddion ffisegol'!AM18="","",'Data nodweddion ffisegol'!AM18)</f>
        <v/>
      </c>
      <c r="AO18" s="24" t="str">
        <f>IF('Data nodweddion ffisegol'!AN18="","",'Data nodweddion ffisegol'!AN18)</f>
        <v/>
      </c>
      <c r="AP18" s="24" t="str">
        <f>IF('Data nodweddion ffisegol'!AO18="","",'Data nodweddion ffisegol'!AO18)</f>
        <v/>
      </c>
      <c r="AQ18" s="24" t="str">
        <f>IF('Data nodweddion ffisegol'!AP18="","",'Data nodweddion ffisegol'!AP18)</f>
        <v/>
      </c>
      <c r="AR18" s="24" t="str">
        <f>IF('Data nodweddion ffisegol'!AQ18="","",'Data nodweddion ffisegol'!AQ18)</f>
        <v/>
      </c>
      <c r="AS18" s="24" t="str">
        <f>IF('Data nodweddion ffisegol'!AR18="","",'Data nodweddion ffisegol'!AR18)</f>
        <v/>
      </c>
      <c r="AT18" s="24" t="str">
        <f>IF('Data nodweddion ffisegol'!AS18="","",'Data nodweddion ffisegol'!AS18)</f>
        <v/>
      </c>
      <c r="AU18" s="24" t="str">
        <f>IF('Data nodweddion ffisegol'!AT18="","",'Data nodweddion ffisegol'!AT18)</f>
        <v/>
      </c>
      <c r="AV18" s="24" t="str">
        <f>IF('Data nodweddion ffisegol'!AU18="","",'Data nodweddion ffisegol'!AU18)</f>
        <v/>
      </c>
      <c r="AW18" s="24" t="str">
        <f>IF('Data nodweddion ffisegol'!AV18="","",'Data nodweddion ffisegol'!AV18)</f>
        <v/>
      </c>
      <c r="AX18" s="24" t="str">
        <f>IF('Data nodweddion ffisegol'!AW18="","",'Data nodweddion ffisegol'!AW18)</f>
        <v/>
      </c>
      <c r="AY18" s="24" t="str">
        <f>IF('Data nodweddion ffisegol'!AX18="","",'Data nodweddion ffisegol'!AX18)</f>
        <v/>
      </c>
      <c r="AZ18" s="24" t="str">
        <f>IF('Data nodweddion ffisegol'!AY18="","",'Data nodweddion ffisegol'!AY18)</f>
        <v/>
      </c>
      <c r="BA18" s="24" t="str">
        <f>IF('Data nodweddion ffisegol'!AZ18="","",'Data nodweddion ffisegol'!AZ18)</f>
        <v/>
      </c>
      <c r="BB18" s="24" t="str">
        <f>IF('Data nodweddion ffisegol'!BA18="","",'Data nodweddion ffisegol'!BA18)</f>
        <v/>
      </c>
      <c r="BC18" s="24" t="str">
        <f>IF('Data nodweddion ffisegol'!BB18="","",'Data nodweddion ffisegol'!BB18)</f>
        <v/>
      </c>
      <c r="BD18" s="37" t="str">
        <f>IF('Data nodweddion ffisegol'!BC18="","",'Data nodweddion ffisegol'!BC18)</f>
        <v/>
      </c>
      <c r="BE18" s="24" t="str">
        <f>IF('Data nodweddion ffisegol'!BD18="","",'Data nodweddion ffisegol'!BD18)</f>
        <v/>
      </c>
      <c r="BF18" s="23" t="str">
        <f t="shared" si="0"/>
        <v/>
      </c>
      <c r="BG18" s="24" t="str">
        <f t="shared" si="5"/>
        <v/>
      </c>
      <c r="BH18" s="24" t="str">
        <f t="shared" si="1"/>
        <v/>
      </c>
      <c r="BI18" s="24" t="str">
        <f t="shared" si="2"/>
        <v/>
      </c>
      <c r="BJ18" s="37" t="str">
        <f t="shared" si="3"/>
        <v/>
      </c>
      <c r="BK18" s="37" t="str">
        <f t="shared" si="4"/>
        <v/>
      </c>
      <c r="BL18" s="400"/>
    </row>
    <row r="19" spans="1:64" ht="20.149999999999999" customHeight="1" x14ac:dyDescent="0.35">
      <c r="A19" s="1"/>
      <c r="C19" s="1"/>
      <c r="E19" s="1"/>
      <c r="G19" s="396"/>
      <c r="H19" s="23" t="str">
        <f>IF('Data nodweddion ffisegol'!H19="","",'Data nodweddion ffisegol'!H19)</f>
        <v/>
      </c>
      <c r="I19" s="25" t="str">
        <f>IF('Data nodweddion ffisegol'!I19="","",'Data nodweddion ffisegol'!I19)</f>
        <v/>
      </c>
      <c r="J19" s="24" t="str">
        <f>IF('Data nodweddion ffisegol'!J19="","",'Data nodweddion ffisegol'!J19)</f>
        <v/>
      </c>
      <c r="K19" s="204" t="str">
        <f>IFERROR(IF(J19="","",(IF(VLOOKUP(J19,'Gwybodaeth Ymgeiswyr'!$K$8:$L$37,2,0)="y","y",""))),"Manual entry required")</f>
        <v/>
      </c>
      <c r="L19" s="66" t="str">
        <f>IF('Data nodweddion ffisegol'!K19="","",'Data nodweddion ffisegol'!K19)</f>
        <v/>
      </c>
      <c r="M19" s="66" t="str">
        <f>IF('Data nodweddion ffisegol'!L19="","",'Data nodweddion ffisegol'!L19)</f>
        <v/>
      </c>
      <c r="N19" s="25" t="str">
        <f>IF('Data nodweddion ffisegol'!M19="","",'Data nodweddion ffisegol'!M19)</f>
        <v/>
      </c>
      <c r="O19" s="128" t="str">
        <f>IF('Data nodweddion ffisegol'!N19="","",'Data nodweddion ffisegol'!N19)</f>
        <v/>
      </c>
      <c r="P19" s="24" t="str">
        <f>IF('Data nodweddion ffisegol'!O19="","",'Data nodweddion ffisegol'!O19)</f>
        <v/>
      </c>
      <c r="Q19" s="37" t="str">
        <f>IF('Data nodweddion ffisegol'!P19="","",'Data nodweddion ffisegol'!P19)</f>
        <v/>
      </c>
      <c r="R19" s="24" t="str">
        <f>IF('Data nodweddion ffisegol'!Q19="","",'Data nodweddion ffisegol'!Q19)</f>
        <v/>
      </c>
      <c r="S19" s="24" t="str">
        <f>IF('Data nodweddion ffisegol'!R19="","",'Data nodweddion ffisegol'!R19)</f>
        <v/>
      </c>
      <c r="T19" s="24" t="str">
        <f>IF('Data nodweddion ffisegol'!S19="","",'Data nodweddion ffisegol'!S19)</f>
        <v/>
      </c>
      <c r="U19" s="24" t="str">
        <f>IF('Data nodweddion ffisegol'!T19="","",'Data nodweddion ffisegol'!T19)</f>
        <v/>
      </c>
      <c r="V19" s="24" t="str">
        <f>IF('Data nodweddion ffisegol'!U19="","",'Data nodweddion ffisegol'!U19)</f>
        <v/>
      </c>
      <c r="W19" s="24" t="str">
        <f>IF('Data nodweddion ffisegol'!V19="","",'Data nodweddion ffisegol'!V19)</f>
        <v/>
      </c>
      <c r="X19" s="24" t="str">
        <f>IF('Data nodweddion ffisegol'!W19="","",'Data nodweddion ffisegol'!W19)</f>
        <v/>
      </c>
      <c r="Y19" s="24" t="str">
        <f>IF('Data nodweddion ffisegol'!X19="","",'Data nodweddion ffisegol'!X19)</f>
        <v/>
      </c>
      <c r="Z19" s="24" t="str">
        <f>IF('Data nodweddion ffisegol'!Y19="","",'Data nodweddion ffisegol'!Y19)</f>
        <v/>
      </c>
      <c r="AA19" s="24" t="str">
        <f>IF('Data nodweddion ffisegol'!Z19="","",'Data nodweddion ffisegol'!Z19)</f>
        <v/>
      </c>
      <c r="AB19" s="37" t="str">
        <f>IF('Data nodweddion ffisegol'!AA19="","",'Data nodweddion ffisegol'!AA19)</f>
        <v/>
      </c>
      <c r="AC19" s="24" t="str">
        <f>IF('Data nodweddion ffisegol'!AB19="","",'Data nodweddion ffisegol'!AB19)</f>
        <v/>
      </c>
      <c r="AD19" s="24" t="str">
        <f>IF('Data nodweddion ffisegol'!AC19="","",'Data nodweddion ffisegol'!AC19)</f>
        <v/>
      </c>
      <c r="AE19" s="24" t="str">
        <f>IF('Data nodweddion ffisegol'!AD19="","",'Data nodweddion ffisegol'!AD19)</f>
        <v/>
      </c>
      <c r="AF19" s="24" t="str">
        <f>IF('Data nodweddion ffisegol'!AE19="","",'Data nodweddion ffisegol'!AE19)</f>
        <v/>
      </c>
      <c r="AG19" s="24" t="str">
        <f>IF('Data nodweddion ffisegol'!AF19="","",'Data nodweddion ffisegol'!AF19)</f>
        <v/>
      </c>
      <c r="AH19" s="24" t="str">
        <f>IF('Data nodweddion ffisegol'!AG19="","",'Data nodweddion ffisegol'!AG19)</f>
        <v/>
      </c>
      <c r="AI19" s="24" t="str">
        <f>IF('Data nodweddion ffisegol'!AH19="","",'Data nodweddion ffisegol'!AH19)</f>
        <v/>
      </c>
      <c r="AJ19" s="24" t="str">
        <f>IF('Data nodweddion ffisegol'!AI19="","",'Data nodweddion ffisegol'!AI19)</f>
        <v/>
      </c>
      <c r="AK19" s="24" t="str">
        <f>IF('Data nodweddion ffisegol'!AJ19="","",'Data nodweddion ffisegol'!AJ19)</f>
        <v/>
      </c>
      <c r="AL19" s="24" t="str">
        <f>IF('Data nodweddion ffisegol'!AK19="","",'Data nodweddion ffisegol'!AK19)</f>
        <v/>
      </c>
      <c r="AM19" s="24" t="str">
        <f>IF('Data nodweddion ffisegol'!AL19="","",'Data nodweddion ffisegol'!AL19)</f>
        <v/>
      </c>
      <c r="AN19" s="24" t="str">
        <f>IF('Data nodweddion ffisegol'!AM19="","",'Data nodweddion ffisegol'!AM19)</f>
        <v/>
      </c>
      <c r="AO19" s="24" t="str">
        <f>IF('Data nodweddion ffisegol'!AN19="","",'Data nodweddion ffisegol'!AN19)</f>
        <v/>
      </c>
      <c r="AP19" s="24" t="str">
        <f>IF('Data nodweddion ffisegol'!AO19="","",'Data nodweddion ffisegol'!AO19)</f>
        <v/>
      </c>
      <c r="AQ19" s="24" t="str">
        <f>IF('Data nodweddion ffisegol'!AP19="","",'Data nodweddion ffisegol'!AP19)</f>
        <v/>
      </c>
      <c r="AR19" s="24" t="str">
        <f>IF('Data nodweddion ffisegol'!AQ19="","",'Data nodweddion ffisegol'!AQ19)</f>
        <v/>
      </c>
      <c r="AS19" s="24" t="str">
        <f>IF('Data nodweddion ffisegol'!AR19="","",'Data nodweddion ffisegol'!AR19)</f>
        <v/>
      </c>
      <c r="AT19" s="24" t="str">
        <f>IF('Data nodweddion ffisegol'!AS19="","",'Data nodweddion ffisegol'!AS19)</f>
        <v/>
      </c>
      <c r="AU19" s="24" t="str">
        <f>IF('Data nodweddion ffisegol'!AT19="","",'Data nodweddion ffisegol'!AT19)</f>
        <v/>
      </c>
      <c r="AV19" s="24" t="str">
        <f>IF('Data nodweddion ffisegol'!AU19="","",'Data nodweddion ffisegol'!AU19)</f>
        <v/>
      </c>
      <c r="AW19" s="24" t="str">
        <f>IF('Data nodweddion ffisegol'!AV19="","",'Data nodweddion ffisegol'!AV19)</f>
        <v/>
      </c>
      <c r="AX19" s="24" t="str">
        <f>IF('Data nodweddion ffisegol'!AW19="","",'Data nodweddion ffisegol'!AW19)</f>
        <v/>
      </c>
      <c r="AY19" s="24" t="str">
        <f>IF('Data nodweddion ffisegol'!AX19="","",'Data nodweddion ffisegol'!AX19)</f>
        <v/>
      </c>
      <c r="AZ19" s="24" t="str">
        <f>IF('Data nodweddion ffisegol'!AY19="","",'Data nodweddion ffisegol'!AY19)</f>
        <v/>
      </c>
      <c r="BA19" s="24" t="str">
        <f>IF('Data nodweddion ffisegol'!AZ19="","",'Data nodweddion ffisegol'!AZ19)</f>
        <v/>
      </c>
      <c r="BB19" s="24" t="str">
        <f>IF('Data nodweddion ffisegol'!BA19="","",'Data nodweddion ffisegol'!BA19)</f>
        <v/>
      </c>
      <c r="BC19" s="24" t="str">
        <f>IF('Data nodweddion ffisegol'!BB19="","",'Data nodweddion ffisegol'!BB19)</f>
        <v/>
      </c>
      <c r="BD19" s="24" t="str">
        <f>IF('Data nodweddion ffisegol'!BC19="","",'Data nodweddion ffisegol'!BC19)</f>
        <v/>
      </c>
      <c r="BE19" s="24" t="str">
        <f>IF('Data nodweddion ffisegol'!BD19="","",'Data nodweddion ffisegol'!BD19)</f>
        <v/>
      </c>
      <c r="BF19" s="23" t="str">
        <f t="shared" si="0"/>
        <v/>
      </c>
      <c r="BG19" s="24" t="str">
        <f t="shared" si="5"/>
        <v/>
      </c>
      <c r="BH19" s="24" t="str">
        <f t="shared" si="1"/>
        <v/>
      </c>
      <c r="BI19" s="24" t="str">
        <f t="shared" si="2"/>
        <v/>
      </c>
      <c r="BJ19" s="37" t="str">
        <f t="shared" si="3"/>
        <v/>
      </c>
      <c r="BK19" s="37" t="str">
        <f t="shared" si="4"/>
        <v/>
      </c>
      <c r="BL19" s="400"/>
    </row>
    <row r="20" spans="1:64" ht="20.149999999999999" customHeight="1" x14ac:dyDescent="0.35">
      <c r="A20" s="1"/>
      <c r="C20" s="1"/>
      <c r="E20" s="1"/>
      <c r="G20" s="396"/>
      <c r="H20" s="23" t="str">
        <f>IF('Data nodweddion ffisegol'!H20="","",'Data nodweddion ffisegol'!H20)</f>
        <v/>
      </c>
      <c r="I20" s="25" t="str">
        <f>IF('Data nodweddion ffisegol'!I20="","",'Data nodweddion ffisegol'!I20)</f>
        <v/>
      </c>
      <c r="J20" s="24" t="str">
        <f>IF('Data nodweddion ffisegol'!J20="","",'Data nodweddion ffisegol'!J20)</f>
        <v/>
      </c>
      <c r="K20" s="204" t="str">
        <f>IFERROR(IF(J20="","",(IF(VLOOKUP(J20,'Gwybodaeth Ymgeiswyr'!$K$8:$L$37,2,0)="y","y",""))),"Manual entry required")</f>
        <v/>
      </c>
      <c r="L20" s="66" t="str">
        <f>IF('Data nodweddion ffisegol'!K20="","",'Data nodweddion ffisegol'!K20)</f>
        <v/>
      </c>
      <c r="M20" s="66" t="str">
        <f>IF('Data nodweddion ffisegol'!L20="","",'Data nodweddion ffisegol'!L20)</f>
        <v/>
      </c>
      <c r="N20" s="25" t="str">
        <f>IF('Data nodweddion ffisegol'!M20="","",'Data nodweddion ffisegol'!M20)</f>
        <v/>
      </c>
      <c r="O20" s="128" t="str">
        <f>IF('Data nodweddion ffisegol'!N20="","",'Data nodweddion ffisegol'!N20)</f>
        <v/>
      </c>
      <c r="P20" s="23" t="str">
        <f>IF('Data nodweddion ffisegol'!O20="","",'Data nodweddion ffisegol'!O20)</f>
        <v/>
      </c>
      <c r="Q20" s="24" t="str">
        <f>IF('Data nodweddion ffisegol'!P20="","",'Data nodweddion ffisegol'!P20)</f>
        <v/>
      </c>
      <c r="R20" s="24" t="str">
        <f>IF('Data nodweddion ffisegol'!Q20="","",'Data nodweddion ffisegol'!Q20)</f>
        <v/>
      </c>
      <c r="S20" s="24" t="str">
        <f>IF('Data nodweddion ffisegol'!R20="","",'Data nodweddion ffisegol'!R20)</f>
        <v/>
      </c>
      <c r="T20" s="24" t="str">
        <f>IF('Data nodweddion ffisegol'!S20="","",'Data nodweddion ffisegol'!S20)</f>
        <v/>
      </c>
      <c r="U20" s="37" t="str">
        <f>IF('Data nodweddion ffisegol'!T20="","",'Data nodweddion ffisegol'!T20)</f>
        <v/>
      </c>
      <c r="V20" s="24" t="str">
        <f>IF('Data nodweddion ffisegol'!U20="","",'Data nodweddion ffisegol'!U20)</f>
        <v/>
      </c>
      <c r="W20" s="24" t="str">
        <f>IF('Data nodweddion ffisegol'!V20="","",'Data nodweddion ffisegol'!V20)</f>
        <v/>
      </c>
      <c r="X20" s="24" t="str">
        <f>IF('Data nodweddion ffisegol'!W20="","",'Data nodweddion ffisegol'!W20)</f>
        <v/>
      </c>
      <c r="Y20" s="24" t="str">
        <f>IF('Data nodweddion ffisegol'!X20="","",'Data nodweddion ffisegol'!X20)</f>
        <v/>
      </c>
      <c r="Z20" s="24" t="str">
        <f>IF('Data nodweddion ffisegol'!Y20="","",'Data nodweddion ffisegol'!Y20)</f>
        <v/>
      </c>
      <c r="AA20" s="24" t="str">
        <f>IF('Data nodweddion ffisegol'!Z20="","",'Data nodweddion ffisegol'!Z20)</f>
        <v/>
      </c>
      <c r="AB20" s="24" t="str">
        <f>IF('Data nodweddion ffisegol'!AA20="","",'Data nodweddion ffisegol'!AA20)</f>
        <v/>
      </c>
      <c r="AC20" s="24" t="str">
        <f>IF('Data nodweddion ffisegol'!AB20="","",'Data nodweddion ffisegol'!AB20)</f>
        <v/>
      </c>
      <c r="AD20" s="24" t="str">
        <f>IF('Data nodweddion ffisegol'!AC20="","",'Data nodweddion ffisegol'!AC20)</f>
        <v/>
      </c>
      <c r="AE20" s="24" t="str">
        <f>IF('Data nodweddion ffisegol'!AD20="","",'Data nodweddion ffisegol'!AD20)</f>
        <v/>
      </c>
      <c r="AF20" s="37" t="str">
        <f>IF('Data nodweddion ffisegol'!AE20="","",'Data nodweddion ffisegol'!AE20)</f>
        <v/>
      </c>
      <c r="AG20" s="24" t="str">
        <f>IF('Data nodweddion ffisegol'!AF20="","",'Data nodweddion ffisegol'!AF20)</f>
        <v/>
      </c>
      <c r="AH20" s="24" t="str">
        <f>IF('Data nodweddion ffisegol'!AG20="","",'Data nodweddion ffisegol'!AG20)</f>
        <v/>
      </c>
      <c r="AI20" s="24" t="str">
        <f>IF('Data nodweddion ffisegol'!AH20="","",'Data nodweddion ffisegol'!AH20)</f>
        <v/>
      </c>
      <c r="AJ20" s="24" t="str">
        <f>IF('Data nodweddion ffisegol'!AI20="","",'Data nodweddion ffisegol'!AI20)</f>
        <v/>
      </c>
      <c r="AK20" s="24" t="str">
        <f>IF('Data nodweddion ffisegol'!AJ20="","",'Data nodweddion ffisegol'!AJ20)</f>
        <v/>
      </c>
      <c r="AL20" s="24" t="str">
        <f>IF('Data nodweddion ffisegol'!AK20="","",'Data nodweddion ffisegol'!AK20)</f>
        <v/>
      </c>
      <c r="AM20" s="24" t="str">
        <f>IF('Data nodweddion ffisegol'!AL20="","",'Data nodweddion ffisegol'!AL20)</f>
        <v/>
      </c>
      <c r="AN20" s="24" t="str">
        <f>IF('Data nodweddion ffisegol'!AM20="","",'Data nodweddion ffisegol'!AM20)</f>
        <v/>
      </c>
      <c r="AO20" s="24" t="str">
        <f>IF('Data nodweddion ffisegol'!AN20="","",'Data nodweddion ffisegol'!AN20)</f>
        <v/>
      </c>
      <c r="AP20" s="24" t="str">
        <f>IF('Data nodweddion ffisegol'!AO20="","",'Data nodweddion ffisegol'!AO20)</f>
        <v/>
      </c>
      <c r="AQ20" s="24" t="str">
        <f>IF('Data nodweddion ffisegol'!AP20="","",'Data nodweddion ffisegol'!AP20)</f>
        <v/>
      </c>
      <c r="AR20" s="24" t="str">
        <f>IF('Data nodweddion ffisegol'!AQ20="","",'Data nodweddion ffisegol'!AQ20)</f>
        <v/>
      </c>
      <c r="AS20" s="24" t="str">
        <f>IF('Data nodweddion ffisegol'!AR20="","",'Data nodweddion ffisegol'!AR20)</f>
        <v/>
      </c>
      <c r="AT20" s="24" t="str">
        <f>IF('Data nodweddion ffisegol'!AS20="","",'Data nodweddion ffisegol'!AS20)</f>
        <v/>
      </c>
      <c r="AU20" s="24" t="str">
        <f>IF('Data nodweddion ffisegol'!AT20="","",'Data nodweddion ffisegol'!AT20)</f>
        <v/>
      </c>
      <c r="AV20" s="24" t="str">
        <f>IF('Data nodweddion ffisegol'!AU20="","",'Data nodweddion ffisegol'!AU20)</f>
        <v/>
      </c>
      <c r="AW20" s="24" t="str">
        <f>IF('Data nodweddion ffisegol'!AV20="","",'Data nodweddion ffisegol'!AV20)</f>
        <v/>
      </c>
      <c r="AX20" s="24" t="str">
        <f>IF('Data nodweddion ffisegol'!AW20="","",'Data nodweddion ffisegol'!AW20)</f>
        <v/>
      </c>
      <c r="AY20" s="24" t="str">
        <f>IF('Data nodweddion ffisegol'!AX20="","",'Data nodweddion ffisegol'!AX20)</f>
        <v/>
      </c>
      <c r="AZ20" s="24" t="str">
        <f>IF('Data nodweddion ffisegol'!AY20="","",'Data nodweddion ffisegol'!AY20)</f>
        <v/>
      </c>
      <c r="BA20" s="24" t="str">
        <f>IF('Data nodweddion ffisegol'!AZ20="","",'Data nodweddion ffisegol'!AZ20)</f>
        <v/>
      </c>
      <c r="BB20" s="24" t="str">
        <f>IF('Data nodweddion ffisegol'!BA20="","",'Data nodweddion ffisegol'!BA20)</f>
        <v/>
      </c>
      <c r="BC20" s="24" t="str">
        <f>IF('Data nodweddion ffisegol'!BB20="","",'Data nodweddion ffisegol'!BB20)</f>
        <v/>
      </c>
      <c r="BD20" s="37" t="str">
        <f>IF('Data nodweddion ffisegol'!BC20="","",'Data nodweddion ffisegol'!BC20)</f>
        <v/>
      </c>
      <c r="BE20" s="24" t="str">
        <f>IF('Data nodweddion ffisegol'!BD20="","",'Data nodweddion ffisegol'!BD20)</f>
        <v/>
      </c>
      <c r="BF20" s="23" t="str">
        <f t="shared" si="0"/>
        <v/>
      </c>
      <c r="BG20" s="24" t="str">
        <f t="shared" si="5"/>
        <v/>
      </c>
      <c r="BH20" s="24" t="str">
        <f t="shared" si="1"/>
        <v/>
      </c>
      <c r="BI20" s="24" t="str">
        <f t="shared" si="2"/>
        <v/>
      </c>
      <c r="BJ20" s="37" t="str">
        <f t="shared" si="3"/>
        <v/>
      </c>
      <c r="BK20" s="37" t="str">
        <f t="shared" si="4"/>
        <v/>
      </c>
      <c r="BL20" s="400"/>
    </row>
    <row r="21" spans="1:64" ht="20.149999999999999" customHeight="1" x14ac:dyDescent="0.35">
      <c r="A21" s="1"/>
      <c r="C21" s="1"/>
      <c r="E21" s="1"/>
      <c r="G21" s="396"/>
      <c r="H21" s="23" t="str">
        <f>IF('Data nodweddion ffisegol'!H21="","",'Data nodweddion ffisegol'!H21)</f>
        <v/>
      </c>
      <c r="I21" s="25" t="str">
        <f>IF('Data nodweddion ffisegol'!I21="","",'Data nodweddion ffisegol'!I21)</f>
        <v/>
      </c>
      <c r="J21" s="24" t="str">
        <f>IF('Data nodweddion ffisegol'!J21="","",'Data nodweddion ffisegol'!J21)</f>
        <v/>
      </c>
      <c r="K21" s="204" t="str">
        <f>IFERROR(IF(J21="","",(IF(VLOOKUP(J21,'Gwybodaeth Ymgeiswyr'!$K$8:$L$37,2,0)="y","y",""))),"Manual entry required")</f>
        <v/>
      </c>
      <c r="L21" s="66" t="str">
        <f>IF('Data nodweddion ffisegol'!K21="","",'Data nodweddion ffisegol'!K21)</f>
        <v/>
      </c>
      <c r="M21" s="66" t="str">
        <f>IF('Data nodweddion ffisegol'!L21="","",'Data nodweddion ffisegol'!L21)</f>
        <v/>
      </c>
      <c r="N21" s="25" t="str">
        <f>IF('Data nodweddion ffisegol'!M21="","",'Data nodweddion ffisegol'!M21)</f>
        <v/>
      </c>
      <c r="O21" s="128" t="str">
        <f>IF('Data nodweddion ffisegol'!N21="","",'Data nodweddion ffisegol'!N21)</f>
        <v/>
      </c>
      <c r="P21" s="23" t="str">
        <f>IF('Data nodweddion ffisegol'!O21="","",'Data nodweddion ffisegol'!O21)</f>
        <v/>
      </c>
      <c r="Q21" s="24" t="str">
        <f>IF('Data nodweddion ffisegol'!P21="","",'Data nodweddion ffisegol'!P21)</f>
        <v/>
      </c>
      <c r="R21" s="24" t="str">
        <f>IF('Data nodweddion ffisegol'!Q21="","",'Data nodweddion ffisegol'!Q21)</f>
        <v/>
      </c>
      <c r="S21" s="24" t="str">
        <f>IF('Data nodweddion ffisegol'!R21="","",'Data nodweddion ffisegol'!R21)</f>
        <v/>
      </c>
      <c r="T21" s="24" t="str">
        <f>IF('Data nodweddion ffisegol'!S21="","",'Data nodweddion ffisegol'!S21)</f>
        <v/>
      </c>
      <c r="U21" s="37" t="str">
        <f>IF('Data nodweddion ffisegol'!T21="","",'Data nodweddion ffisegol'!T21)</f>
        <v/>
      </c>
      <c r="V21" s="24" t="str">
        <f>IF('Data nodweddion ffisegol'!U21="","",'Data nodweddion ffisegol'!U21)</f>
        <v/>
      </c>
      <c r="W21" s="24" t="str">
        <f>IF('Data nodweddion ffisegol'!V21="","",'Data nodweddion ffisegol'!V21)</f>
        <v/>
      </c>
      <c r="X21" s="24" t="str">
        <f>IF('Data nodweddion ffisegol'!W21="","",'Data nodweddion ffisegol'!W21)</f>
        <v/>
      </c>
      <c r="Y21" s="24" t="str">
        <f>IF('Data nodweddion ffisegol'!X21="","",'Data nodweddion ffisegol'!X21)</f>
        <v/>
      </c>
      <c r="Z21" s="24" t="str">
        <f>IF('Data nodweddion ffisegol'!Y21="","",'Data nodweddion ffisegol'!Y21)</f>
        <v/>
      </c>
      <c r="AA21" s="24" t="str">
        <f>IF('Data nodweddion ffisegol'!Z21="","",'Data nodweddion ffisegol'!Z21)</f>
        <v/>
      </c>
      <c r="AB21" s="24" t="str">
        <f>IF('Data nodweddion ffisegol'!AA21="","",'Data nodweddion ffisegol'!AA21)</f>
        <v/>
      </c>
      <c r="AC21" s="24" t="str">
        <f>IF('Data nodweddion ffisegol'!AB21="","",'Data nodweddion ffisegol'!AB21)</f>
        <v/>
      </c>
      <c r="AD21" s="24" t="str">
        <f>IF('Data nodweddion ffisegol'!AC21="","",'Data nodweddion ffisegol'!AC21)</f>
        <v/>
      </c>
      <c r="AE21" s="24" t="str">
        <f>IF('Data nodweddion ffisegol'!AD21="","",'Data nodweddion ffisegol'!AD21)</f>
        <v/>
      </c>
      <c r="AF21" s="37" t="str">
        <f>IF('Data nodweddion ffisegol'!AE21="","",'Data nodweddion ffisegol'!AE21)</f>
        <v/>
      </c>
      <c r="AG21" s="24" t="str">
        <f>IF('Data nodweddion ffisegol'!AF21="","",'Data nodweddion ffisegol'!AF21)</f>
        <v/>
      </c>
      <c r="AH21" s="24" t="str">
        <f>IF('Data nodweddion ffisegol'!AG21="","",'Data nodweddion ffisegol'!AG21)</f>
        <v/>
      </c>
      <c r="AI21" s="24" t="str">
        <f>IF('Data nodweddion ffisegol'!AH21="","",'Data nodweddion ffisegol'!AH21)</f>
        <v/>
      </c>
      <c r="AJ21" s="24" t="str">
        <f>IF('Data nodweddion ffisegol'!AI21="","",'Data nodweddion ffisegol'!AI21)</f>
        <v/>
      </c>
      <c r="AK21" s="24" t="str">
        <f>IF('Data nodweddion ffisegol'!AJ21="","",'Data nodweddion ffisegol'!AJ21)</f>
        <v/>
      </c>
      <c r="AL21" s="24" t="str">
        <f>IF('Data nodweddion ffisegol'!AK21="","",'Data nodweddion ffisegol'!AK21)</f>
        <v/>
      </c>
      <c r="AM21" s="24" t="str">
        <f>IF('Data nodweddion ffisegol'!AL21="","",'Data nodweddion ffisegol'!AL21)</f>
        <v/>
      </c>
      <c r="AN21" s="24" t="str">
        <f>IF('Data nodweddion ffisegol'!AM21="","",'Data nodweddion ffisegol'!AM21)</f>
        <v/>
      </c>
      <c r="AO21" s="24" t="str">
        <f>IF('Data nodweddion ffisegol'!AN21="","",'Data nodweddion ffisegol'!AN21)</f>
        <v/>
      </c>
      <c r="AP21" s="24" t="str">
        <f>IF('Data nodweddion ffisegol'!AO21="","",'Data nodweddion ffisegol'!AO21)</f>
        <v/>
      </c>
      <c r="AQ21" s="24" t="str">
        <f>IF('Data nodweddion ffisegol'!AP21="","",'Data nodweddion ffisegol'!AP21)</f>
        <v/>
      </c>
      <c r="AR21" s="24" t="str">
        <f>IF('Data nodweddion ffisegol'!AQ21="","",'Data nodweddion ffisegol'!AQ21)</f>
        <v/>
      </c>
      <c r="AS21" s="24" t="str">
        <f>IF('Data nodweddion ffisegol'!AR21="","",'Data nodweddion ffisegol'!AR21)</f>
        <v/>
      </c>
      <c r="AT21" s="24" t="str">
        <f>IF('Data nodweddion ffisegol'!AS21="","",'Data nodweddion ffisegol'!AS21)</f>
        <v/>
      </c>
      <c r="AU21" s="24" t="str">
        <f>IF('Data nodweddion ffisegol'!AT21="","",'Data nodweddion ffisegol'!AT21)</f>
        <v/>
      </c>
      <c r="AV21" s="24" t="str">
        <f>IF('Data nodweddion ffisegol'!AU21="","",'Data nodweddion ffisegol'!AU21)</f>
        <v/>
      </c>
      <c r="AW21" s="24" t="str">
        <f>IF('Data nodweddion ffisegol'!AV21="","",'Data nodweddion ffisegol'!AV21)</f>
        <v/>
      </c>
      <c r="AX21" s="24" t="str">
        <f>IF('Data nodweddion ffisegol'!AW21="","",'Data nodweddion ffisegol'!AW21)</f>
        <v/>
      </c>
      <c r="AY21" s="24" t="str">
        <f>IF('Data nodweddion ffisegol'!AX21="","",'Data nodweddion ffisegol'!AX21)</f>
        <v/>
      </c>
      <c r="AZ21" s="24" t="str">
        <f>IF('Data nodweddion ffisegol'!AY21="","",'Data nodweddion ffisegol'!AY21)</f>
        <v/>
      </c>
      <c r="BA21" s="24" t="str">
        <f>IF('Data nodweddion ffisegol'!AZ21="","",'Data nodweddion ffisegol'!AZ21)</f>
        <v/>
      </c>
      <c r="BB21" s="24" t="str">
        <f>IF('Data nodweddion ffisegol'!BA21="","",'Data nodweddion ffisegol'!BA21)</f>
        <v/>
      </c>
      <c r="BC21" s="24" t="str">
        <f>IF('Data nodweddion ffisegol'!BB21="","",'Data nodweddion ffisegol'!BB21)</f>
        <v/>
      </c>
      <c r="BD21" s="37" t="str">
        <f>IF('Data nodweddion ffisegol'!BC21="","",'Data nodweddion ffisegol'!BC21)</f>
        <v/>
      </c>
      <c r="BE21" s="24" t="str">
        <f>IF('Data nodweddion ffisegol'!BD21="","",'Data nodweddion ffisegol'!BD21)</f>
        <v/>
      </c>
      <c r="BF21" s="23" t="str">
        <f t="shared" si="0"/>
        <v/>
      </c>
      <c r="BG21" s="24" t="str">
        <f t="shared" si="5"/>
        <v/>
      </c>
      <c r="BH21" s="24" t="str">
        <f t="shared" si="1"/>
        <v/>
      </c>
      <c r="BI21" s="24" t="str">
        <f t="shared" si="2"/>
        <v/>
      </c>
      <c r="BJ21" s="37" t="str">
        <f t="shared" si="3"/>
        <v/>
      </c>
      <c r="BK21" s="37" t="str">
        <f t="shared" si="4"/>
        <v/>
      </c>
      <c r="BL21" s="400"/>
    </row>
    <row r="22" spans="1:64" ht="20.149999999999999" customHeight="1" x14ac:dyDescent="0.35">
      <c r="A22" s="1"/>
      <c r="C22" s="1"/>
      <c r="E22" s="1"/>
      <c r="G22" s="396"/>
      <c r="H22" s="23" t="str">
        <f>IF('Data nodweddion ffisegol'!H22="","",'Data nodweddion ffisegol'!H22)</f>
        <v/>
      </c>
      <c r="I22" s="25" t="str">
        <f>IF('Data nodweddion ffisegol'!I22="","",'Data nodweddion ffisegol'!I22)</f>
        <v/>
      </c>
      <c r="J22" s="24" t="str">
        <f>IF('Data nodweddion ffisegol'!J22="","",'Data nodweddion ffisegol'!J22)</f>
        <v/>
      </c>
      <c r="K22" s="204" t="str">
        <f>IFERROR(IF(J22="","",(IF(VLOOKUP(J22,'Gwybodaeth Ymgeiswyr'!$K$8:$L$37,2,0)="y","y",""))),"Manual entry required")</f>
        <v/>
      </c>
      <c r="L22" s="66" t="str">
        <f>IF('Data nodweddion ffisegol'!K22="","",'Data nodweddion ffisegol'!K22)</f>
        <v/>
      </c>
      <c r="M22" s="66" t="str">
        <f>IF('Data nodweddion ffisegol'!L22="","",'Data nodweddion ffisegol'!L22)</f>
        <v/>
      </c>
      <c r="N22" s="25" t="str">
        <f>IF('Data nodweddion ffisegol'!M22="","",'Data nodweddion ffisegol'!M22)</f>
        <v/>
      </c>
      <c r="O22" s="128" t="str">
        <f>IF('Data nodweddion ffisegol'!N22="","",'Data nodweddion ffisegol'!N22)</f>
        <v/>
      </c>
      <c r="P22" s="23" t="str">
        <f>IF('Data nodweddion ffisegol'!O22="","",'Data nodweddion ffisegol'!O22)</f>
        <v/>
      </c>
      <c r="Q22" s="24" t="str">
        <f>IF('Data nodweddion ffisegol'!P22="","",'Data nodweddion ffisegol'!P22)</f>
        <v/>
      </c>
      <c r="R22" s="24" t="str">
        <f>IF('Data nodweddion ffisegol'!Q22="","",'Data nodweddion ffisegol'!Q22)</f>
        <v/>
      </c>
      <c r="S22" s="24" t="str">
        <f>IF('Data nodweddion ffisegol'!R22="","",'Data nodweddion ffisegol'!R22)</f>
        <v/>
      </c>
      <c r="T22" s="24" t="str">
        <f>IF('Data nodweddion ffisegol'!S22="","",'Data nodweddion ffisegol'!S22)</f>
        <v/>
      </c>
      <c r="U22" s="37" t="str">
        <f>IF('Data nodweddion ffisegol'!T22="","",'Data nodweddion ffisegol'!T22)</f>
        <v/>
      </c>
      <c r="V22" s="24" t="str">
        <f>IF('Data nodweddion ffisegol'!U22="","",'Data nodweddion ffisegol'!U22)</f>
        <v/>
      </c>
      <c r="W22" s="24" t="str">
        <f>IF('Data nodweddion ffisegol'!V22="","",'Data nodweddion ffisegol'!V22)</f>
        <v/>
      </c>
      <c r="X22" s="24" t="str">
        <f>IF('Data nodweddion ffisegol'!W22="","",'Data nodweddion ffisegol'!W22)</f>
        <v/>
      </c>
      <c r="Y22" s="24" t="str">
        <f>IF('Data nodweddion ffisegol'!X22="","",'Data nodweddion ffisegol'!X22)</f>
        <v/>
      </c>
      <c r="Z22" s="24" t="str">
        <f>IF('Data nodweddion ffisegol'!Y22="","",'Data nodweddion ffisegol'!Y22)</f>
        <v/>
      </c>
      <c r="AA22" s="24" t="str">
        <f>IF('Data nodweddion ffisegol'!Z22="","",'Data nodweddion ffisegol'!Z22)</f>
        <v/>
      </c>
      <c r="AB22" s="24" t="str">
        <f>IF('Data nodweddion ffisegol'!AA22="","",'Data nodweddion ffisegol'!AA22)</f>
        <v/>
      </c>
      <c r="AC22" s="24" t="str">
        <f>IF('Data nodweddion ffisegol'!AB22="","",'Data nodweddion ffisegol'!AB22)</f>
        <v/>
      </c>
      <c r="AD22" s="24" t="str">
        <f>IF('Data nodweddion ffisegol'!AC22="","",'Data nodweddion ffisegol'!AC22)</f>
        <v/>
      </c>
      <c r="AE22" s="24" t="str">
        <f>IF('Data nodweddion ffisegol'!AD22="","",'Data nodweddion ffisegol'!AD22)</f>
        <v/>
      </c>
      <c r="AF22" s="37" t="str">
        <f>IF('Data nodweddion ffisegol'!AE22="","",'Data nodweddion ffisegol'!AE22)</f>
        <v/>
      </c>
      <c r="AG22" s="24" t="str">
        <f>IF('Data nodweddion ffisegol'!AF22="","",'Data nodweddion ffisegol'!AF22)</f>
        <v/>
      </c>
      <c r="AH22" s="24" t="str">
        <f>IF('Data nodweddion ffisegol'!AG22="","",'Data nodweddion ffisegol'!AG22)</f>
        <v/>
      </c>
      <c r="AI22" s="24" t="str">
        <f>IF('Data nodweddion ffisegol'!AH22="","",'Data nodweddion ffisegol'!AH22)</f>
        <v/>
      </c>
      <c r="AJ22" s="24" t="str">
        <f>IF('Data nodweddion ffisegol'!AI22="","",'Data nodweddion ffisegol'!AI22)</f>
        <v/>
      </c>
      <c r="AK22" s="24" t="str">
        <f>IF('Data nodweddion ffisegol'!AJ22="","",'Data nodweddion ffisegol'!AJ22)</f>
        <v/>
      </c>
      <c r="AL22" s="24" t="str">
        <f>IF('Data nodweddion ffisegol'!AK22="","",'Data nodweddion ffisegol'!AK22)</f>
        <v/>
      </c>
      <c r="AM22" s="24" t="str">
        <f>IF('Data nodweddion ffisegol'!AL22="","",'Data nodweddion ffisegol'!AL22)</f>
        <v/>
      </c>
      <c r="AN22" s="24" t="str">
        <f>IF('Data nodweddion ffisegol'!AM22="","",'Data nodweddion ffisegol'!AM22)</f>
        <v/>
      </c>
      <c r="AO22" s="24" t="str">
        <f>IF('Data nodweddion ffisegol'!AN22="","",'Data nodweddion ffisegol'!AN22)</f>
        <v/>
      </c>
      <c r="AP22" s="24" t="str">
        <f>IF('Data nodweddion ffisegol'!AO22="","",'Data nodweddion ffisegol'!AO22)</f>
        <v/>
      </c>
      <c r="AQ22" s="24" t="str">
        <f>IF('Data nodweddion ffisegol'!AP22="","",'Data nodweddion ffisegol'!AP22)</f>
        <v/>
      </c>
      <c r="AR22" s="24" t="str">
        <f>IF('Data nodweddion ffisegol'!AQ22="","",'Data nodweddion ffisegol'!AQ22)</f>
        <v/>
      </c>
      <c r="AS22" s="24" t="str">
        <f>IF('Data nodweddion ffisegol'!AR22="","",'Data nodweddion ffisegol'!AR22)</f>
        <v/>
      </c>
      <c r="AT22" s="24" t="str">
        <f>IF('Data nodweddion ffisegol'!AS22="","",'Data nodweddion ffisegol'!AS22)</f>
        <v/>
      </c>
      <c r="AU22" s="24" t="str">
        <f>IF('Data nodweddion ffisegol'!AT22="","",'Data nodweddion ffisegol'!AT22)</f>
        <v/>
      </c>
      <c r="AV22" s="24" t="str">
        <f>IF('Data nodweddion ffisegol'!AU22="","",'Data nodweddion ffisegol'!AU22)</f>
        <v/>
      </c>
      <c r="AW22" s="24" t="str">
        <f>IF('Data nodweddion ffisegol'!AV22="","",'Data nodweddion ffisegol'!AV22)</f>
        <v/>
      </c>
      <c r="AX22" s="24" t="str">
        <f>IF('Data nodweddion ffisegol'!AW22="","",'Data nodweddion ffisegol'!AW22)</f>
        <v/>
      </c>
      <c r="AY22" s="24" t="str">
        <f>IF('Data nodweddion ffisegol'!AX22="","",'Data nodweddion ffisegol'!AX22)</f>
        <v/>
      </c>
      <c r="AZ22" s="24" t="str">
        <f>IF('Data nodweddion ffisegol'!AY22="","",'Data nodweddion ffisegol'!AY22)</f>
        <v/>
      </c>
      <c r="BA22" s="24" t="str">
        <f>IF('Data nodweddion ffisegol'!AZ22="","",'Data nodweddion ffisegol'!AZ22)</f>
        <v/>
      </c>
      <c r="BB22" s="24" t="str">
        <f>IF('Data nodweddion ffisegol'!BA22="","",'Data nodweddion ffisegol'!BA22)</f>
        <v/>
      </c>
      <c r="BC22" s="24" t="str">
        <f>IF('Data nodweddion ffisegol'!BB22="","",'Data nodweddion ffisegol'!BB22)</f>
        <v/>
      </c>
      <c r="BD22" s="37" t="str">
        <f>IF('Data nodweddion ffisegol'!BC22="","",'Data nodweddion ffisegol'!BC22)</f>
        <v/>
      </c>
      <c r="BE22" s="24" t="str">
        <f>IF('Data nodweddion ffisegol'!BD22="","",'Data nodweddion ffisegol'!BD22)</f>
        <v/>
      </c>
      <c r="BF22" s="23" t="str">
        <f t="shared" si="0"/>
        <v/>
      </c>
      <c r="BG22" s="24" t="str">
        <f t="shared" si="5"/>
        <v/>
      </c>
      <c r="BH22" s="24" t="str">
        <f t="shared" si="1"/>
        <v/>
      </c>
      <c r="BI22" s="24" t="str">
        <f t="shared" si="2"/>
        <v/>
      </c>
      <c r="BJ22" s="37" t="str">
        <f t="shared" si="3"/>
        <v/>
      </c>
      <c r="BK22" s="37" t="str">
        <f t="shared" si="4"/>
        <v/>
      </c>
      <c r="BL22" s="400"/>
    </row>
    <row r="23" spans="1:64" ht="20.149999999999999" customHeight="1" x14ac:dyDescent="0.35">
      <c r="A23" s="1"/>
      <c r="C23" s="1"/>
      <c r="E23" s="1"/>
      <c r="G23" s="396"/>
      <c r="H23" s="23" t="str">
        <f>IF('Data nodweddion ffisegol'!H23="","",'Data nodweddion ffisegol'!H23)</f>
        <v/>
      </c>
      <c r="I23" s="25" t="str">
        <f>IF('Data nodweddion ffisegol'!I23="","",'Data nodweddion ffisegol'!I23)</f>
        <v/>
      </c>
      <c r="J23" s="24" t="str">
        <f>IF('Data nodweddion ffisegol'!J23="","",'Data nodweddion ffisegol'!J23)</f>
        <v/>
      </c>
      <c r="K23" s="204" t="str">
        <f>IFERROR(IF(J23="","",(IF(VLOOKUP(J23,'Gwybodaeth Ymgeiswyr'!$K$8:$L$37,2,0)="y","y",""))),"Manual entry required")</f>
        <v/>
      </c>
      <c r="L23" s="66" t="str">
        <f>IF('Data nodweddion ffisegol'!K23="","",'Data nodweddion ffisegol'!K23)</f>
        <v/>
      </c>
      <c r="M23" s="66" t="str">
        <f>IF('Data nodweddion ffisegol'!L23="","",'Data nodweddion ffisegol'!L23)</f>
        <v/>
      </c>
      <c r="N23" s="25" t="str">
        <f>IF('Data nodweddion ffisegol'!M23="","",'Data nodweddion ffisegol'!M23)</f>
        <v/>
      </c>
      <c r="O23" s="128" t="str">
        <f>IF('Data nodweddion ffisegol'!N23="","",'Data nodweddion ffisegol'!N23)</f>
        <v/>
      </c>
      <c r="P23" s="23" t="str">
        <f>IF('Data nodweddion ffisegol'!O23="","",'Data nodweddion ffisegol'!O23)</f>
        <v/>
      </c>
      <c r="Q23" s="24" t="str">
        <f>IF('Data nodweddion ffisegol'!P23="","",'Data nodweddion ffisegol'!P23)</f>
        <v/>
      </c>
      <c r="R23" s="24" t="str">
        <f>IF('Data nodweddion ffisegol'!Q23="","",'Data nodweddion ffisegol'!Q23)</f>
        <v/>
      </c>
      <c r="S23" s="24" t="str">
        <f>IF('Data nodweddion ffisegol'!R23="","",'Data nodweddion ffisegol'!R23)</f>
        <v/>
      </c>
      <c r="T23" s="24" t="str">
        <f>IF('Data nodweddion ffisegol'!S23="","",'Data nodweddion ffisegol'!S23)</f>
        <v/>
      </c>
      <c r="U23" s="37" t="str">
        <f>IF('Data nodweddion ffisegol'!T23="","",'Data nodweddion ffisegol'!T23)</f>
        <v/>
      </c>
      <c r="V23" s="24" t="str">
        <f>IF('Data nodweddion ffisegol'!U23="","",'Data nodweddion ffisegol'!U23)</f>
        <v/>
      </c>
      <c r="W23" s="24" t="str">
        <f>IF('Data nodweddion ffisegol'!V23="","",'Data nodweddion ffisegol'!V23)</f>
        <v/>
      </c>
      <c r="X23" s="24" t="str">
        <f>IF('Data nodweddion ffisegol'!W23="","",'Data nodweddion ffisegol'!W23)</f>
        <v/>
      </c>
      <c r="Y23" s="24" t="str">
        <f>IF('Data nodweddion ffisegol'!X23="","",'Data nodweddion ffisegol'!X23)</f>
        <v/>
      </c>
      <c r="Z23" s="24" t="str">
        <f>IF('Data nodweddion ffisegol'!Y23="","",'Data nodweddion ffisegol'!Y23)</f>
        <v/>
      </c>
      <c r="AA23" s="24" t="str">
        <f>IF('Data nodweddion ffisegol'!Z23="","",'Data nodweddion ffisegol'!Z23)</f>
        <v/>
      </c>
      <c r="AB23" s="24" t="str">
        <f>IF('Data nodweddion ffisegol'!AA23="","",'Data nodweddion ffisegol'!AA23)</f>
        <v/>
      </c>
      <c r="AC23" s="24" t="str">
        <f>IF('Data nodweddion ffisegol'!AB23="","",'Data nodweddion ffisegol'!AB23)</f>
        <v/>
      </c>
      <c r="AD23" s="24" t="str">
        <f>IF('Data nodweddion ffisegol'!AC23="","",'Data nodweddion ffisegol'!AC23)</f>
        <v/>
      </c>
      <c r="AE23" s="24" t="str">
        <f>IF('Data nodweddion ffisegol'!AD23="","",'Data nodweddion ffisegol'!AD23)</f>
        <v/>
      </c>
      <c r="AF23" s="37" t="str">
        <f>IF('Data nodweddion ffisegol'!AE23="","",'Data nodweddion ffisegol'!AE23)</f>
        <v/>
      </c>
      <c r="AG23" s="24" t="str">
        <f>IF('Data nodweddion ffisegol'!AF23="","",'Data nodweddion ffisegol'!AF23)</f>
        <v/>
      </c>
      <c r="AH23" s="24" t="str">
        <f>IF('Data nodweddion ffisegol'!AG23="","",'Data nodweddion ffisegol'!AG23)</f>
        <v/>
      </c>
      <c r="AI23" s="24" t="str">
        <f>IF('Data nodweddion ffisegol'!AH23="","",'Data nodweddion ffisegol'!AH23)</f>
        <v/>
      </c>
      <c r="AJ23" s="24" t="str">
        <f>IF('Data nodweddion ffisegol'!AI23="","",'Data nodweddion ffisegol'!AI23)</f>
        <v/>
      </c>
      <c r="AK23" s="24" t="str">
        <f>IF('Data nodweddion ffisegol'!AJ23="","",'Data nodweddion ffisegol'!AJ23)</f>
        <v/>
      </c>
      <c r="AL23" s="24" t="str">
        <f>IF('Data nodweddion ffisegol'!AK23="","",'Data nodweddion ffisegol'!AK23)</f>
        <v/>
      </c>
      <c r="AM23" s="24" t="str">
        <f>IF('Data nodweddion ffisegol'!AL23="","",'Data nodweddion ffisegol'!AL23)</f>
        <v/>
      </c>
      <c r="AN23" s="24" t="str">
        <f>IF('Data nodweddion ffisegol'!AM23="","",'Data nodweddion ffisegol'!AM23)</f>
        <v/>
      </c>
      <c r="AO23" s="24" t="str">
        <f>IF('Data nodweddion ffisegol'!AN23="","",'Data nodweddion ffisegol'!AN23)</f>
        <v/>
      </c>
      <c r="AP23" s="24" t="str">
        <f>IF('Data nodweddion ffisegol'!AO23="","",'Data nodweddion ffisegol'!AO23)</f>
        <v/>
      </c>
      <c r="AQ23" s="24" t="str">
        <f>IF('Data nodweddion ffisegol'!AP23="","",'Data nodweddion ffisegol'!AP23)</f>
        <v/>
      </c>
      <c r="AR23" s="24" t="str">
        <f>IF('Data nodweddion ffisegol'!AQ23="","",'Data nodweddion ffisegol'!AQ23)</f>
        <v/>
      </c>
      <c r="AS23" s="24" t="str">
        <f>IF('Data nodweddion ffisegol'!AR23="","",'Data nodweddion ffisegol'!AR23)</f>
        <v/>
      </c>
      <c r="AT23" s="24" t="str">
        <f>IF('Data nodweddion ffisegol'!AS23="","",'Data nodweddion ffisegol'!AS23)</f>
        <v/>
      </c>
      <c r="AU23" s="24" t="str">
        <f>IF('Data nodweddion ffisegol'!AT23="","",'Data nodweddion ffisegol'!AT23)</f>
        <v/>
      </c>
      <c r="AV23" s="24" t="str">
        <f>IF('Data nodweddion ffisegol'!AU23="","",'Data nodweddion ffisegol'!AU23)</f>
        <v/>
      </c>
      <c r="AW23" s="24" t="str">
        <f>IF('Data nodweddion ffisegol'!AV23="","",'Data nodweddion ffisegol'!AV23)</f>
        <v/>
      </c>
      <c r="AX23" s="24" t="str">
        <f>IF('Data nodweddion ffisegol'!AW23="","",'Data nodweddion ffisegol'!AW23)</f>
        <v/>
      </c>
      <c r="AY23" s="24" t="str">
        <f>IF('Data nodweddion ffisegol'!AX23="","",'Data nodweddion ffisegol'!AX23)</f>
        <v/>
      </c>
      <c r="AZ23" s="24" t="str">
        <f>IF('Data nodweddion ffisegol'!AY23="","",'Data nodweddion ffisegol'!AY23)</f>
        <v/>
      </c>
      <c r="BA23" s="24" t="str">
        <f>IF('Data nodweddion ffisegol'!AZ23="","",'Data nodweddion ffisegol'!AZ23)</f>
        <v/>
      </c>
      <c r="BB23" s="24" t="str">
        <f>IF('Data nodweddion ffisegol'!BA23="","",'Data nodweddion ffisegol'!BA23)</f>
        <v/>
      </c>
      <c r="BC23" s="24" t="str">
        <f>IF('Data nodweddion ffisegol'!BB23="","",'Data nodweddion ffisegol'!BB23)</f>
        <v/>
      </c>
      <c r="BD23" s="37" t="str">
        <f>IF('Data nodweddion ffisegol'!BC23="","",'Data nodweddion ffisegol'!BC23)</f>
        <v/>
      </c>
      <c r="BE23" s="24" t="str">
        <f>IF('Data nodweddion ffisegol'!BD23="","",'Data nodweddion ffisegol'!BD23)</f>
        <v/>
      </c>
      <c r="BF23" s="23" t="str">
        <f t="shared" si="0"/>
        <v/>
      </c>
      <c r="BG23" s="24" t="str">
        <f t="shared" si="5"/>
        <v/>
      </c>
      <c r="BH23" s="24" t="str">
        <f t="shared" si="1"/>
        <v/>
      </c>
      <c r="BI23" s="24" t="str">
        <f t="shared" si="2"/>
        <v/>
      </c>
      <c r="BJ23" s="37" t="str">
        <f t="shared" si="3"/>
        <v/>
      </c>
      <c r="BK23" s="37" t="str">
        <f t="shared" si="4"/>
        <v/>
      </c>
      <c r="BL23" s="400"/>
    </row>
    <row r="24" spans="1:64" ht="20.149999999999999" customHeight="1" x14ac:dyDescent="0.35">
      <c r="A24" s="1"/>
      <c r="C24" s="1"/>
      <c r="G24" s="396"/>
      <c r="H24" s="23" t="str">
        <f>IF('Data nodweddion ffisegol'!H24="","",'Data nodweddion ffisegol'!H24)</f>
        <v/>
      </c>
      <c r="I24" s="25" t="str">
        <f>IF('Data nodweddion ffisegol'!I24="","",'Data nodweddion ffisegol'!I24)</f>
        <v/>
      </c>
      <c r="J24" s="24" t="str">
        <f>IF('Data nodweddion ffisegol'!J24="","",'Data nodweddion ffisegol'!J24)</f>
        <v/>
      </c>
      <c r="K24" s="204" t="str">
        <f>IFERROR(IF(J24="","",(IF(VLOOKUP(J24,'Gwybodaeth Ymgeiswyr'!$K$8:$L$37,2,0)="y","y",""))),"Manual entry required")</f>
        <v/>
      </c>
      <c r="L24" s="66" t="str">
        <f>IF('Data nodweddion ffisegol'!K24="","",'Data nodweddion ffisegol'!K24)</f>
        <v/>
      </c>
      <c r="M24" s="66" t="str">
        <f>IF('Data nodweddion ffisegol'!L24="","",'Data nodweddion ffisegol'!L24)</f>
        <v/>
      </c>
      <c r="N24" s="25" t="str">
        <f>IF('Data nodweddion ffisegol'!M24="","",'Data nodweddion ffisegol'!M24)</f>
        <v/>
      </c>
      <c r="O24" s="128" t="str">
        <f>IF('Data nodweddion ffisegol'!N24="","",'Data nodweddion ffisegol'!N24)</f>
        <v/>
      </c>
      <c r="P24" s="23" t="str">
        <f>IF('Data nodweddion ffisegol'!O24="","",'Data nodweddion ffisegol'!O24)</f>
        <v/>
      </c>
      <c r="Q24" s="24" t="str">
        <f>IF('Data nodweddion ffisegol'!P24="","",'Data nodweddion ffisegol'!P24)</f>
        <v/>
      </c>
      <c r="R24" s="24" t="str">
        <f>IF('Data nodweddion ffisegol'!Q24="","",'Data nodweddion ffisegol'!Q24)</f>
        <v/>
      </c>
      <c r="S24" s="24" t="str">
        <f>IF('Data nodweddion ffisegol'!R24="","",'Data nodweddion ffisegol'!R24)</f>
        <v/>
      </c>
      <c r="T24" s="24" t="str">
        <f>IF('Data nodweddion ffisegol'!S24="","",'Data nodweddion ffisegol'!S24)</f>
        <v/>
      </c>
      <c r="U24" s="37" t="str">
        <f>IF('Data nodweddion ffisegol'!T24="","",'Data nodweddion ffisegol'!T24)</f>
        <v/>
      </c>
      <c r="V24" s="24" t="str">
        <f>IF('Data nodweddion ffisegol'!U24="","",'Data nodweddion ffisegol'!U24)</f>
        <v/>
      </c>
      <c r="W24" s="24" t="str">
        <f>IF('Data nodweddion ffisegol'!V24="","",'Data nodweddion ffisegol'!V24)</f>
        <v/>
      </c>
      <c r="X24" s="24" t="str">
        <f>IF('Data nodweddion ffisegol'!W24="","",'Data nodweddion ffisegol'!W24)</f>
        <v/>
      </c>
      <c r="Y24" s="24" t="str">
        <f>IF('Data nodweddion ffisegol'!X24="","",'Data nodweddion ffisegol'!X24)</f>
        <v/>
      </c>
      <c r="Z24" s="24" t="str">
        <f>IF('Data nodweddion ffisegol'!Y24="","",'Data nodweddion ffisegol'!Y24)</f>
        <v/>
      </c>
      <c r="AA24" s="24" t="str">
        <f>IF('Data nodweddion ffisegol'!Z24="","",'Data nodweddion ffisegol'!Z24)</f>
        <v/>
      </c>
      <c r="AB24" s="24" t="str">
        <f>IF('Data nodweddion ffisegol'!AA24="","",'Data nodweddion ffisegol'!AA24)</f>
        <v/>
      </c>
      <c r="AC24" s="24" t="str">
        <f>IF('Data nodweddion ffisegol'!AB24="","",'Data nodweddion ffisegol'!AB24)</f>
        <v/>
      </c>
      <c r="AD24" s="24" t="str">
        <f>IF('Data nodweddion ffisegol'!AC24="","",'Data nodweddion ffisegol'!AC24)</f>
        <v/>
      </c>
      <c r="AE24" s="24" t="str">
        <f>IF('Data nodweddion ffisegol'!AD24="","",'Data nodweddion ffisegol'!AD24)</f>
        <v/>
      </c>
      <c r="AF24" s="37" t="str">
        <f>IF('Data nodweddion ffisegol'!AE24="","",'Data nodweddion ffisegol'!AE24)</f>
        <v/>
      </c>
      <c r="AG24" s="24" t="str">
        <f>IF('Data nodweddion ffisegol'!AF24="","",'Data nodweddion ffisegol'!AF24)</f>
        <v/>
      </c>
      <c r="AH24" s="24" t="str">
        <f>IF('Data nodweddion ffisegol'!AG24="","",'Data nodweddion ffisegol'!AG24)</f>
        <v/>
      </c>
      <c r="AI24" s="24" t="str">
        <f>IF('Data nodweddion ffisegol'!AH24="","",'Data nodweddion ffisegol'!AH24)</f>
        <v/>
      </c>
      <c r="AJ24" s="24" t="str">
        <f>IF('Data nodweddion ffisegol'!AI24="","",'Data nodweddion ffisegol'!AI24)</f>
        <v/>
      </c>
      <c r="AK24" s="24" t="str">
        <f>IF('Data nodweddion ffisegol'!AJ24="","",'Data nodweddion ffisegol'!AJ24)</f>
        <v/>
      </c>
      <c r="AL24" s="24" t="str">
        <f>IF('Data nodweddion ffisegol'!AK24="","",'Data nodweddion ffisegol'!AK24)</f>
        <v/>
      </c>
      <c r="AM24" s="24" t="str">
        <f>IF('Data nodweddion ffisegol'!AL24="","",'Data nodweddion ffisegol'!AL24)</f>
        <v/>
      </c>
      <c r="AN24" s="24" t="str">
        <f>IF('Data nodweddion ffisegol'!AM24="","",'Data nodweddion ffisegol'!AM24)</f>
        <v/>
      </c>
      <c r="AO24" s="24" t="str">
        <f>IF('Data nodweddion ffisegol'!AN24="","",'Data nodweddion ffisegol'!AN24)</f>
        <v/>
      </c>
      <c r="AP24" s="24" t="str">
        <f>IF('Data nodweddion ffisegol'!AO24="","",'Data nodweddion ffisegol'!AO24)</f>
        <v/>
      </c>
      <c r="AQ24" s="24" t="str">
        <f>IF('Data nodweddion ffisegol'!AP24="","",'Data nodweddion ffisegol'!AP24)</f>
        <v/>
      </c>
      <c r="AR24" s="24" t="str">
        <f>IF('Data nodweddion ffisegol'!AQ24="","",'Data nodweddion ffisegol'!AQ24)</f>
        <v/>
      </c>
      <c r="AS24" s="24" t="str">
        <f>IF('Data nodweddion ffisegol'!AR24="","",'Data nodweddion ffisegol'!AR24)</f>
        <v/>
      </c>
      <c r="AT24" s="24" t="str">
        <f>IF('Data nodweddion ffisegol'!AS24="","",'Data nodweddion ffisegol'!AS24)</f>
        <v/>
      </c>
      <c r="AU24" s="24" t="str">
        <f>IF('Data nodweddion ffisegol'!AT24="","",'Data nodweddion ffisegol'!AT24)</f>
        <v/>
      </c>
      <c r="AV24" s="24" t="str">
        <f>IF('Data nodweddion ffisegol'!AU24="","",'Data nodweddion ffisegol'!AU24)</f>
        <v/>
      </c>
      <c r="AW24" s="24" t="str">
        <f>IF('Data nodweddion ffisegol'!AV24="","",'Data nodweddion ffisegol'!AV24)</f>
        <v/>
      </c>
      <c r="AX24" s="24" t="str">
        <f>IF('Data nodweddion ffisegol'!AW24="","",'Data nodweddion ffisegol'!AW24)</f>
        <v/>
      </c>
      <c r="AY24" s="24" t="str">
        <f>IF('Data nodweddion ffisegol'!AX24="","",'Data nodweddion ffisegol'!AX24)</f>
        <v/>
      </c>
      <c r="AZ24" s="24" t="str">
        <f>IF('Data nodweddion ffisegol'!AY24="","",'Data nodweddion ffisegol'!AY24)</f>
        <v/>
      </c>
      <c r="BA24" s="24" t="str">
        <f>IF('Data nodweddion ffisegol'!AZ24="","",'Data nodweddion ffisegol'!AZ24)</f>
        <v/>
      </c>
      <c r="BB24" s="24" t="str">
        <f>IF('Data nodweddion ffisegol'!BA24="","",'Data nodweddion ffisegol'!BA24)</f>
        <v/>
      </c>
      <c r="BC24" s="24" t="str">
        <f>IF('Data nodweddion ffisegol'!BB24="","",'Data nodweddion ffisegol'!BB24)</f>
        <v/>
      </c>
      <c r="BD24" s="37" t="str">
        <f>IF('Data nodweddion ffisegol'!BC24="","",'Data nodweddion ffisegol'!BC24)</f>
        <v/>
      </c>
      <c r="BE24" s="24" t="str">
        <f>IF('Data nodweddion ffisegol'!BD24="","",'Data nodweddion ffisegol'!BD24)</f>
        <v/>
      </c>
      <c r="BF24" s="23" t="str">
        <f t="shared" si="0"/>
        <v/>
      </c>
      <c r="BG24" s="24" t="str">
        <f t="shared" si="5"/>
        <v/>
      </c>
      <c r="BH24" s="24" t="str">
        <f t="shared" si="1"/>
        <v/>
      </c>
      <c r="BI24" s="24" t="str">
        <f t="shared" si="2"/>
        <v/>
      </c>
      <c r="BJ24" s="37" t="str">
        <f t="shared" si="3"/>
        <v/>
      </c>
      <c r="BK24" s="37" t="str">
        <f t="shared" si="4"/>
        <v/>
      </c>
      <c r="BL24" s="400"/>
    </row>
    <row r="25" spans="1:64" ht="20.149999999999999" customHeight="1" x14ac:dyDescent="0.35">
      <c r="C25" s="1"/>
      <c r="G25" s="396"/>
      <c r="H25" s="23" t="str">
        <f>IF('Data nodweddion ffisegol'!H25="","",'Data nodweddion ffisegol'!H25)</f>
        <v/>
      </c>
      <c r="I25" s="25" t="str">
        <f>IF('Data nodweddion ffisegol'!I25="","",'Data nodweddion ffisegol'!I25)</f>
        <v/>
      </c>
      <c r="J25" s="24" t="str">
        <f>IF('Data nodweddion ffisegol'!J25="","",'Data nodweddion ffisegol'!J25)</f>
        <v/>
      </c>
      <c r="K25" s="204" t="str">
        <f>IFERROR(IF(J25="","",(IF(VLOOKUP(J25,'Gwybodaeth Ymgeiswyr'!$K$8:$L$37,2,0)="y","y",""))),"Manual entry required")</f>
        <v/>
      </c>
      <c r="L25" s="66" t="str">
        <f>IF('Data nodweddion ffisegol'!K25="","",'Data nodweddion ffisegol'!K25)</f>
        <v/>
      </c>
      <c r="M25" s="66" t="str">
        <f>IF('Data nodweddion ffisegol'!L25="","",'Data nodweddion ffisegol'!L25)</f>
        <v/>
      </c>
      <c r="N25" s="25" t="str">
        <f>IF('Data nodweddion ffisegol'!M25="","",'Data nodweddion ffisegol'!M25)</f>
        <v/>
      </c>
      <c r="O25" s="128" t="str">
        <f>IF('Data nodweddion ffisegol'!N25="","",'Data nodweddion ffisegol'!N25)</f>
        <v/>
      </c>
      <c r="P25" s="23" t="str">
        <f>IF('Data nodweddion ffisegol'!O25="","",'Data nodweddion ffisegol'!O25)</f>
        <v/>
      </c>
      <c r="Q25" s="24" t="str">
        <f>IF('Data nodweddion ffisegol'!P25="","",'Data nodweddion ffisegol'!P25)</f>
        <v/>
      </c>
      <c r="R25" s="24" t="str">
        <f>IF('Data nodweddion ffisegol'!Q25="","",'Data nodweddion ffisegol'!Q25)</f>
        <v/>
      </c>
      <c r="S25" s="24" t="str">
        <f>IF('Data nodweddion ffisegol'!R25="","",'Data nodweddion ffisegol'!R25)</f>
        <v/>
      </c>
      <c r="T25" s="24" t="str">
        <f>IF('Data nodweddion ffisegol'!S25="","",'Data nodweddion ffisegol'!S25)</f>
        <v/>
      </c>
      <c r="U25" s="37" t="str">
        <f>IF('Data nodweddion ffisegol'!T25="","",'Data nodweddion ffisegol'!T25)</f>
        <v/>
      </c>
      <c r="V25" s="24" t="str">
        <f>IF('Data nodweddion ffisegol'!U25="","",'Data nodweddion ffisegol'!U25)</f>
        <v/>
      </c>
      <c r="W25" s="24" t="str">
        <f>IF('Data nodweddion ffisegol'!V25="","",'Data nodweddion ffisegol'!V25)</f>
        <v/>
      </c>
      <c r="X25" s="24" t="str">
        <f>IF('Data nodweddion ffisegol'!W25="","",'Data nodweddion ffisegol'!W25)</f>
        <v/>
      </c>
      <c r="Y25" s="24" t="str">
        <f>IF('Data nodweddion ffisegol'!X25="","",'Data nodweddion ffisegol'!X25)</f>
        <v/>
      </c>
      <c r="Z25" s="24" t="str">
        <f>IF('Data nodweddion ffisegol'!Y25="","",'Data nodweddion ffisegol'!Y25)</f>
        <v/>
      </c>
      <c r="AA25" s="24" t="str">
        <f>IF('Data nodweddion ffisegol'!Z25="","",'Data nodweddion ffisegol'!Z25)</f>
        <v/>
      </c>
      <c r="AB25" s="24" t="str">
        <f>IF('Data nodweddion ffisegol'!AA25="","",'Data nodweddion ffisegol'!AA25)</f>
        <v/>
      </c>
      <c r="AC25" s="24" t="str">
        <f>IF('Data nodweddion ffisegol'!AB25="","",'Data nodweddion ffisegol'!AB25)</f>
        <v/>
      </c>
      <c r="AD25" s="24" t="str">
        <f>IF('Data nodweddion ffisegol'!AC25="","",'Data nodweddion ffisegol'!AC25)</f>
        <v/>
      </c>
      <c r="AE25" s="24" t="str">
        <f>IF('Data nodweddion ffisegol'!AD25="","",'Data nodweddion ffisegol'!AD25)</f>
        <v/>
      </c>
      <c r="AF25" s="37" t="str">
        <f>IF('Data nodweddion ffisegol'!AE25="","",'Data nodweddion ffisegol'!AE25)</f>
        <v/>
      </c>
      <c r="AG25" s="24" t="str">
        <f>IF('Data nodweddion ffisegol'!AF25="","",'Data nodweddion ffisegol'!AF25)</f>
        <v/>
      </c>
      <c r="AH25" s="24" t="str">
        <f>IF('Data nodweddion ffisegol'!AG25="","",'Data nodweddion ffisegol'!AG25)</f>
        <v/>
      </c>
      <c r="AI25" s="24" t="str">
        <f>IF('Data nodweddion ffisegol'!AH25="","",'Data nodweddion ffisegol'!AH25)</f>
        <v/>
      </c>
      <c r="AJ25" s="24" t="str">
        <f>IF('Data nodweddion ffisegol'!AI25="","",'Data nodweddion ffisegol'!AI25)</f>
        <v/>
      </c>
      <c r="AK25" s="24" t="str">
        <f>IF('Data nodweddion ffisegol'!AJ25="","",'Data nodweddion ffisegol'!AJ25)</f>
        <v/>
      </c>
      <c r="AL25" s="24" t="str">
        <f>IF('Data nodweddion ffisegol'!AK25="","",'Data nodweddion ffisegol'!AK25)</f>
        <v/>
      </c>
      <c r="AM25" s="24" t="str">
        <f>IF('Data nodweddion ffisegol'!AL25="","",'Data nodweddion ffisegol'!AL25)</f>
        <v/>
      </c>
      <c r="AN25" s="24" t="str">
        <f>IF('Data nodweddion ffisegol'!AM25="","",'Data nodweddion ffisegol'!AM25)</f>
        <v/>
      </c>
      <c r="AO25" s="24" t="str">
        <f>IF('Data nodweddion ffisegol'!AN25="","",'Data nodweddion ffisegol'!AN25)</f>
        <v/>
      </c>
      <c r="AP25" s="24" t="str">
        <f>IF('Data nodweddion ffisegol'!AO25="","",'Data nodweddion ffisegol'!AO25)</f>
        <v/>
      </c>
      <c r="AQ25" s="24" t="str">
        <f>IF('Data nodweddion ffisegol'!AP25="","",'Data nodweddion ffisegol'!AP25)</f>
        <v/>
      </c>
      <c r="AR25" s="24" t="str">
        <f>IF('Data nodweddion ffisegol'!AQ25="","",'Data nodweddion ffisegol'!AQ25)</f>
        <v/>
      </c>
      <c r="AS25" s="24" t="str">
        <f>IF('Data nodweddion ffisegol'!AR25="","",'Data nodweddion ffisegol'!AR25)</f>
        <v/>
      </c>
      <c r="AT25" s="24" t="str">
        <f>IF('Data nodweddion ffisegol'!AS25="","",'Data nodweddion ffisegol'!AS25)</f>
        <v/>
      </c>
      <c r="AU25" s="24" t="str">
        <f>IF('Data nodweddion ffisegol'!AT25="","",'Data nodweddion ffisegol'!AT25)</f>
        <v/>
      </c>
      <c r="AV25" s="24" t="str">
        <f>IF('Data nodweddion ffisegol'!AU25="","",'Data nodweddion ffisegol'!AU25)</f>
        <v/>
      </c>
      <c r="AW25" s="24" t="str">
        <f>IF('Data nodweddion ffisegol'!AV25="","",'Data nodweddion ffisegol'!AV25)</f>
        <v/>
      </c>
      <c r="AX25" s="24" t="str">
        <f>IF('Data nodweddion ffisegol'!AW25="","",'Data nodweddion ffisegol'!AW25)</f>
        <v/>
      </c>
      <c r="AY25" s="24" t="str">
        <f>IF('Data nodweddion ffisegol'!AX25="","",'Data nodweddion ffisegol'!AX25)</f>
        <v/>
      </c>
      <c r="AZ25" s="24" t="str">
        <f>IF('Data nodweddion ffisegol'!AY25="","",'Data nodweddion ffisegol'!AY25)</f>
        <v/>
      </c>
      <c r="BA25" s="24" t="str">
        <f>IF('Data nodweddion ffisegol'!AZ25="","",'Data nodweddion ffisegol'!AZ25)</f>
        <v/>
      </c>
      <c r="BB25" s="24" t="str">
        <f>IF('Data nodweddion ffisegol'!BA25="","",'Data nodweddion ffisegol'!BA25)</f>
        <v/>
      </c>
      <c r="BC25" s="24" t="str">
        <f>IF('Data nodweddion ffisegol'!BB25="","",'Data nodweddion ffisegol'!BB25)</f>
        <v/>
      </c>
      <c r="BD25" s="24" t="str">
        <f>IF('Data nodweddion ffisegol'!BC25="","",'Data nodweddion ffisegol'!BC25)</f>
        <v/>
      </c>
      <c r="BE25" s="24" t="str">
        <f>IF('Data nodweddion ffisegol'!BD25="","",'Data nodweddion ffisegol'!BD25)</f>
        <v/>
      </c>
      <c r="BF25" s="23" t="str">
        <f t="shared" si="0"/>
        <v/>
      </c>
      <c r="BG25" s="24" t="str">
        <f t="shared" si="5"/>
        <v/>
      </c>
      <c r="BH25" s="24" t="str">
        <f t="shared" si="1"/>
        <v/>
      </c>
      <c r="BI25" s="24" t="str">
        <f t="shared" si="2"/>
        <v/>
      </c>
      <c r="BJ25" s="37" t="str">
        <f t="shared" si="3"/>
        <v/>
      </c>
      <c r="BK25" s="37" t="str">
        <f t="shared" si="4"/>
        <v/>
      </c>
      <c r="BL25" s="400"/>
    </row>
    <row r="26" spans="1:64" ht="20.149999999999999" customHeight="1" x14ac:dyDescent="0.35">
      <c r="C26" s="2"/>
      <c r="G26" s="396"/>
      <c r="H26" s="23" t="str">
        <f>IF('Data nodweddion ffisegol'!H26="","",'Data nodweddion ffisegol'!H26)</f>
        <v/>
      </c>
      <c r="I26" s="25" t="str">
        <f>IF('Data nodweddion ffisegol'!I26="","",'Data nodweddion ffisegol'!I26)</f>
        <v/>
      </c>
      <c r="J26" s="24" t="str">
        <f>IF('Data nodweddion ffisegol'!J26="","",'Data nodweddion ffisegol'!J26)</f>
        <v/>
      </c>
      <c r="K26" s="204" t="str">
        <f>IFERROR(IF(J26="","",(IF(VLOOKUP(J26,'Gwybodaeth Ymgeiswyr'!$K$8:$L$37,2,0)="y","y",""))),"Manual entry required")</f>
        <v/>
      </c>
      <c r="L26" s="66" t="str">
        <f>IF('Data nodweddion ffisegol'!K26="","",'Data nodweddion ffisegol'!K26)</f>
        <v/>
      </c>
      <c r="M26" s="66" t="str">
        <f>IF('Data nodweddion ffisegol'!L26="","",'Data nodweddion ffisegol'!L26)</f>
        <v/>
      </c>
      <c r="N26" s="25" t="str">
        <f>IF('Data nodweddion ffisegol'!M26="","",'Data nodweddion ffisegol'!M26)</f>
        <v/>
      </c>
      <c r="O26" s="128" t="str">
        <f>IF('Data nodweddion ffisegol'!N26="","",'Data nodweddion ffisegol'!N26)</f>
        <v/>
      </c>
      <c r="P26" s="23" t="str">
        <f>IF('Data nodweddion ffisegol'!O26="","",'Data nodweddion ffisegol'!O26)</f>
        <v/>
      </c>
      <c r="Q26" s="24" t="str">
        <f>IF('Data nodweddion ffisegol'!P26="","",'Data nodweddion ffisegol'!P26)</f>
        <v/>
      </c>
      <c r="R26" s="24" t="str">
        <f>IF('Data nodweddion ffisegol'!Q26="","",'Data nodweddion ffisegol'!Q26)</f>
        <v/>
      </c>
      <c r="S26" s="24" t="str">
        <f>IF('Data nodweddion ffisegol'!R26="","",'Data nodweddion ffisegol'!R26)</f>
        <v/>
      </c>
      <c r="T26" s="24" t="str">
        <f>IF('Data nodweddion ffisegol'!S26="","",'Data nodweddion ffisegol'!S26)</f>
        <v/>
      </c>
      <c r="U26" s="37" t="str">
        <f>IF('Data nodweddion ffisegol'!T26="","",'Data nodweddion ffisegol'!T26)</f>
        <v/>
      </c>
      <c r="V26" s="24" t="str">
        <f>IF('Data nodweddion ffisegol'!U26="","",'Data nodweddion ffisegol'!U26)</f>
        <v/>
      </c>
      <c r="W26" s="24" t="str">
        <f>IF('Data nodweddion ffisegol'!V26="","",'Data nodweddion ffisegol'!V26)</f>
        <v/>
      </c>
      <c r="X26" s="24" t="str">
        <f>IF('Data nodweddion ffisegol'!W26="","",'Data nodweddion ffisegol'!W26)</f>
        <v/>
      </c>
      <c r="Y26" s="24" t="str">
        <f>IF('Data nodweddion ffisegol'!X26="","",'Data nodweddion ffisegol'!X26)</f>
        <v/>
      </c>
      <c r="Z26" s="24" t="str">
        <f>IF('Data nodweddion ffisegol'!Y26="","",'Data nodweddion ffisegol'!Y26)</f>
        <v/>
      </c>
      <c r="AA26" s="24" t="str">
        <f>IF('Data nodweddion ffisegol'!Z26="","",'Data nodweddion ffisegol'!Z26)</f>
        <v/>
      </c>
      <c r="AB26" s="24" t="str">
        <f>IF('Data nodweddion ffisegol'!AA26="","",'Data nodweddion ffisegol'!AA26)</f>
        <v/>
      </c>
      <c r="AC26" s="24" t="str">
        <f>IF('Data nodweddion ffisegol'!AB26="","",'Data nodweddion ffisegol'!AB26)</f>
        <v/>
      </c>
      <c r="AD26" s="24" t="str">
        <f>IF('Data nodweddion ffisegol'!AC26="","",'Data nodweddion ffisegol'!AC26)</f>
        <v/>
      </c>
      <c r="AE26" s="24" t="str">
        <f>IF('Data nodweddion ffisegol'!AD26="","",'Data nodweddion ffisegol'!AD26)</f>
        <v/>
      </c>
      <c r="AF26" s="37" t="str">
        <f>IF('Data nodweddion ffisegol'!AE26="","",'Data nodweddion ffisegol'!AE26)</f>
        <v/>
      </c>
      <c r="AG26" s="24" t="str">
        <f>IF('Data nodweddion ffisegol'!AF26="","",'Data nodweddion ffisegol'!AF26)</f>
        <v/>
      </c>
      <c r="AH26" s="24" t="str">
        <f>IF('Data nodweddion ffisegol'!AG26="","",'Data nodweddion ffisegol'!AG26)</f>
        <v/>
      </c>
      <c r="AI26" s="24" t="str">
        <f>IF('Data nodweddion ffisegol'!AH26="","",'Data nodweddion ffisegol'!AH26)</f>
        <v/>
      </c>
      <c r="AJ26" s="24" t="str">
        <f>IF('Data nodweddion ffisegol'!AI26="","",'Data nodweddion ffisegol'!AI26)</f>
        <v/>
      </c>
      <c r="AK26" s="24" t="str">
        <f>IF('Data nodweddion ffisegol'!AJ26="","",'Data nodweddion ffisegol'!AJ26)</f>
        <v/>
      </c>
      <c r="AL26" s="24" t="str">
        <f>IF('Data nodweddion ffisegol'!AK26="","",'Data nodweddion ffisegol'!AK26)</f>
        <v/>
      </c>
      <c r="AM26" s="24" t="str">
        <f>IF('Data nodweddion ffisegol'!AL26="","",'Data nodweddion ffisegol'!AL26)</f>
        <v/>
      </c>
      <c r="AN26" s="24" t="str">
        <f>IF('Data nodweddion ffisegol'!AM26="","",'Data nodweddion ffisegol'!AM26)</f>
        <v/>
      </c>
      <c r="AO26" s="24" t="str">
        <f>IF('Data nodweddion ffisegol'!AN26="","",'Data nodweddion ffisegol'!AN26)</f>
        <v/>
      </c>
      <c r="AP26" s="24" t="str">
        <f>IF('Data nodweddion ffisegol'!AO26="","",'Data nodweddion ffisegol'!AO26)</f>
        <v/>
      </c>
      <c r="AQ26" s="24" t="str">
        <f>IF('Data nodweddion ffisegol'!AP26="","",'Data nodweddion ffisegol'!AP26)</f>
        <v/>
      </c>
      <c r="AR26" s="24" t="str">
        <f>IF('Data nodweddion ffisegol'!AQ26="","",'Data nodweddion ffisegol'!AQ26)</f>
        <v/>
      </c>
      <c r="AS26" s="24" t="str">
        <f>IF('Data nodweddion ffisegol'!AR26="","",'Data nodweddion ffisegol'!AR26)</f>
        <v/>
      </c>
      <c r="AT26" s="24" t="str">
        <f>IF('Data nodweddion ffisegol'!AS26="","",'Data nodweddion ffisegol'!AS26)</f>
        <v/>
      </c>
      <c r="AU26" s="24" t="str">
        <f>IF('Data nodweddion ffisegol'!AT26="","",'Data nodweddion ffisegol'!AT26)</f>
        <v/>
      </c>
      <c r="AV26" s="24" t="str">
        <f>IF('Data nodweddion ffisegol'!AU26="","",'Data nodweddion ffisegol'!AU26)</f>
        <v/>
      </c>
      <c r="AW26" s="24" t="str">
        <f>IF('Data nodweddion ffisegol'!AV26="","",'Data nodweddion ffisegol'!AV26)</f>
        <v/>
      </c>
      <c r="AX26" s="24" t="str">
        <f>IF('Data nodweddion ffisegol'!AW26="","",'Data nodweddion ffisegol'!AW26)</f>
        <v/>
      </c>
      <c r="AY26" s="24" t="str">
        <f>IF('Data nodweddion ffisegol'!AX26="","",'Data nodweddion ffisegol'!AX26)</f>
        <v/>
      </c>
      <c r="AZ26" s="24" t="str">
        <f>IF('Data nodweddion ffisegol'!AY26="","",'Data nodweddion ffisegol'!AY26)</f>
        <v/>
      </c>
      <c r="BA26" s="24" t="str">
        <f>IF('Data nodweddion ffisegol'!AZ26="","",'Data nodweddion ffisegol'!AZ26)</f>
        <v/>
      </c>
      <c r="BB26" s="24" t="str">
        <f>IF('Data nodweddion ffisegol'!BA26="","",'Data nodweddion ffisegol'!BA26)</f>
        <v/>
      </c>
      <c r="BC26" s="24" t="str">
        <f>IF('Data nodweddion ffisegol'!BB26="","",'Data nodweddion ffisegol'!BB26)</f>
        <v/>
      </c>
      <c r="BD26" s="37" t="str">
        <f>IF('Data nodweddion ffisegol'!BC26="","",'Data nodweddion ffisegol'!BC26)</f>
        <v/>
      </c>
      <c r="BE26" s="24" t="str">
        <f>IF('Data nodweddion ffisegol'!BD26="","",'Data nodweddion ffisegol'!BD26)</f>
        <v/>
      </c>
      <c r="BF26" s="23" t="str">
        <f t="shared" si="0"/>
        <v/>
      </c>
      <c r="BG26" s="24" t="str">
        <f t="shared" si="5"/>
        <v/>
      </c>
      <c r="BH26" s="24" t="str">
        <f t="shared" si="1"/>
        <v/>
      </c>
      <c r="BI26" s="24" t="str">
        <f t="shared" si="2"/>
        <v/>
      </c>
      <c r="BJ26" s="37" t="str">
        <f t="shared" si="3"/>
        <v/>
      </c>
      <c r="BK26" s="37" t="str">
        <f t="shared" si="4"/>
        <v/>
      </c>
      <c r="BL26" s="400"/>
    </row>
    <row r="27" spans="1:64" ht="20.149999999999999" customHeight="1" x14ac:dyDescent="0.35">
      <c r="C27" s="2"/>
      <c r="G27" s="396"/>
      <c r="H27" s="23" t="str">
        <f>IF('Data nodweddion ffisegol'!H27="","",'Data nodweddion ffisegol'!H27)</f>
        <v/>
      </c>
      <c r="I27" s="25" t="str">
        <f>IF('Data nodweddion ffisegol'!I27="","",'Data nodweddion ffisegol'!I27)</f>
        <v/>
      </c>
      <c r="J27" s="24" t="str">
        <f>IF('Data nodweddion ffisegol'!J27="","",'Data nodweddion ffisegol'!J27)</f>
        <v/>
      </c>
      <c r="K27" s="204" t="str">
        <f>IFERROR(IF(J27="","",(IF(VLOOKUP(J27,'Gwybodaeth Ymgeiswyr'!$K$8:$L$37,2,0)="y","y",""))),"Manual entry required")</f>
        <v/>
      </c>
      <c r="L27" s="66" t="str">
        <f>IF('Data nodweddion ffisegol'!K27="","",'Data nodweddion ffisegol'!K27)</f>
        <v/>
      </c>
      <c r="M27" s="66" t="str">
        <f>IF('Data nodweddion ffisegol'!L27="","",'Data nodweddion ffisegol'!L27)</f>
        <v/>
      </c>
      <c r="N27" s="25" t="str">
        <f>IF('Data nodweddion ffisegol'!M27="","",'Data nodweddion ffisegol'!M27)</f>
        <v/>
      </c>
      <c r="O27" s="128" t="str">
        <f>IF('Data nodweddion ffisegol'!N27="","",'Data nodweddion ffisegol'!N27)</f>
        <v/>
      </c>
      <c r="P27" s="23" t="str">
        <f>IF('Data nodweddion ffisegol'!O27="","",'Data nodweddion ffisegol'!O27)</f>
        <v/>
      </c>
      <c r="Q27" s="24" t="str">
        <f>IF('Data nodweddion ffisegol'!P27="","",'Data nodweddion ffisegol'!P27)</f>
        <v/>
      </c>
      <c r="R27" s="24" t="str">
        <f>IF('Data nodweddion ffisegol'!Q27="","",'Data nodweddion ffisegol'!Q27)</f>
        <v/>
      </c>
      <c r="S27" s="24" t="str">
        <f>IF('Data nodweddion ffisegol'!R27="","",'Data nodweddion ffisegol'!R27)</f>
        <v/>
      </c>
      <c r="T27" s="24" t="str">
        <f>IF('Data nodweddion ffisegol'!S27="","",'Data nodweddion ffisegol'!S27)</f>
        <v/>
      </c>
      <c r="U27" s="37" t="str">
        <f>IF('Data nodweddion ffisegol'!T27="","",'Data nodweddion ffisegol'!T27)</f>
        <v/>
      </c>
      <c r="V27" s="24" t="str">
        <f>IF('Data nodweddion ffisegol'!U27="","",'Data nodweddion ffisegol'!U27)</f>
        <v/>
      </c>
      <c r="W27" s="24" t="str">
        <f>IF('Data nodweddion ffisegol'!V27="","",'Data nodweddion ffisegol'!V27)</f>
        <v/>
      </c>
      <c r="X27" s="24" t="str">
        <f>IF('Data nodweddion ffisegol'!W27="","",'Data nodweddion ffisegol'!W27)</f>
        <v/>
      </c>
      <c r="Y27" s="24" t="str">
        <f>IF('Data nodweddion ffisegol'!X27="","",'Data nodweddion ffisegol'!X27)</f>
        <v/>
      </c>
      <c r="Z27" s="24" t="str">
        <f>IF('Data nodweddion ffisegol'!Y27="","",'Data nodweddion ffisegol'!Y27)</f>
        <v/>
      </c>
      <c r="AA27" s="24" t="str">
        <f>IF('Data nodweddion ffisegol'!Z27="","",'Data nodweddion ffisegol'!Z27)</f>
        <v/>
      </c>
      <c r="AB27" s="24" t="str">
        <f>IF('Data nodweddion ffisegol'!AA27="","",'Data nodweddion ffisegol'!AA27)</f>
        <v/>
      </c>
      <c r="AC27" s="24" t="str">
        <f>IF('Data nodweddion ffisegol'!AB27="","",'Data nodweddion ffisegol'!AB27)</f>
        <v/>
      </c>
      <c r="AD27" s="24" t="str">
        <f>IF('Data nodweddion ffisegol'!AC27="","",'Data nodweddion ffisegol'!AC27)</f>
        <v/>
      </c>
      <c r="AE27" s="24" t="str">
        <f>IF('Data nodweddion ffisegol'!AD27="","",'Data nodweddion ffisegol'!AD27)</f>
        <v/>
      </c>
      <c r="AF27" s="37" t="str">
        <f>IF('Data nodweddion ffisegol'!AE27="","",'Data nodweddion ffisegol'!AE27)</f>
        <v/>
      </c>
      <c r="AG27" s="24" t="str">
        <f>IF('Data nodweddion ffisegol'!AF27="","",'Data nodweddion ffisegol'!AF27)</f>
        <v/>
      </c>
      <c r="AH27" s="24" t="str">
        <f>IF('Data nodweddion ffisegol'!AG27="","",'Data nodweddion ffisegol'!AG27)</f>
        <v/>
      </c>
      <c r="AI27" s="24" t="str">
        <f>IF('Data nodweddion ffisegol'!AH27="","",'Data nodweddion ffisegol'!AH27)</f>
        <v/>
      </c>
      <c r="AJ27" s="24" t="str">
        <f>IF('Data nodweddion ffisegol'!AI27="","",'Data nodweddion ffisegol'!AI27)</f>
        <v/>
      </c>
      <c r="AK27" s="24" t="str">
        <f>IF('Data nodweddion ffisegol'!AJ27="","",'Data nodweddion ffisegol'!AJ27)</f>
        <v/>
      </c>
      <c r="AL27" s="24" t="str">
        <f>IF('Data nodweddion ffisegol'!AK27="","",'Data nodweddion ffisegol'!AK27)</f>
        <v/>
      </c>
      <c r="AM27" s="24" t="str">
        <f>IF('Data nodweddion ffisegol'!AL27="","",'Data nodweddion ffisegol'!AL27)</f>
        <v/>
      </c>
      <c r="AN27" s="24" t="str">
        <f>IF('Data nodweddion ffisegol'!AM27="","",'Data nodweddion ffisegol'!AM27)</f>
        <v/>
      </c>
      <c r="AO27" s="24" t="str">
        <f>IF('Data nodweddion ffisegol'!AN27="","",'Data nodweddion ffisegol'!AN27)</f>
        <v/>
      </c>
      <c r="AP27" s="24" t="str">
        <f>IF('Data nodweddion ffisegol'!AO27="","",'Data nodweddion ffisegol'!AO27)</f>
        <v/>
      </c>
      <c r="AQ27" s="24" t="str">
        <f>IF('Data nodweddion ffisegol'!AP27="","",'Data nodweddion ffisegol'!AP27)</f>
        <v/>
      </c>
      <c r="AR27" s="24" t="str">
        <f>IF('Data nodweddion ffisegol'!AQ27="","",'Data nodweddion ffisegol'!AQ27)</f>
        <v/>
      </c>
      <c r="AS27" s="24" t="str">
        <f>IF('Data nodweddion ffisegol'!AR27="","",'Data nodweddion ffisegol'!AR27)</f>
        <v/>
      </c>
      <c r="AT27" s="24" t="str">
        <f>IF('Data nodweddion ffisegol'!AS27="","",'Data nodweddion ffisegol'!AS27)</f>
        <v/>
      </c>
      <c r="AU27" s="24" t="str">
        <f>IF('Data nodweddion ffisegol'!AT27="","",'Data nodweddion ffisegol'!AT27)</f>
        <v/>
      </c>
      <c r="AV27" s="24" t="str">
        <f>IF('Data nodweddion ffisegol'!AU27="","",'Data nodweddion ffisegol'!AU27)</f>
        <v/>
      </c>
      <c r="AW27" s="24" t="str">
        <f>IF('Data nodweddion ffisegol'!AV27="","",'Data nodweddion ffisegol'!AV27)</f>
        <v/>
      </c>
      <c r="AX27" s="24" t="str">
        <f>IF('Data nodweddion ffisegol'!AW27="","",'Data nodweddion ffisegol'!AW27)</f>
        <v/>
      </c>
      <c r="AY27" s="24" t="str">
        <f>IF('Data nodweddion ffisegol'!AX27="","",'Data nodweddion ffisegol'!AX27)</f>
        <v/>
      </c>
      <c r="AZ27" s="24" t="str">
        <f>IF('Data nodweddion ffisegol'!AY27="","",'Data nodweddion ffisegol'!AY27)</f>
        <v/>
      </c>
      <c r="BA27" s="24" t="str">
        <f>IF('Data nodweddion ffisegol'!AZ27="","",'Data nodweddion ffisegol'!AZ27)</f>
        <v/>
      </c>
      <c r="BB27" s="24" t="str">
        <f>IF('Data nodweddion ffisegol'!BA27="","",'Data nodweddion ffisegol'!BA27)</f>
        <v/>
      </c>
      <c r="BC27" s="24" t="str">
        <f>IF('Data nodweddion ffisegol'!BB27="","",'Data nodweddion ffisegol'!BB27)</f>
        <v/>
      </c>
      <c r="BD27" s="37" t="str">
        <f>IF('Data nodweddion ffisegol'!BC27="","",'Data nodweddion ffisegol'!BC27)</f>
        <v/>
      </c>
      <c r="BE27" s="24" t="str">
        <f>IF('Data nodweddion ffisegol'!BD27="","",'Data nodweddion ffisegol'!BD27)</f>
        <v/>
      </c>
      <c r="BF27" s="23" t="str">
        <f t="shared" si="0"/>
        <v/>
      </c>
      <c r="BG27" s="24" t="str">
        <f t="shared" si="5"/>
        <v/>
      </c>
      <c r="BH27" s="24" t="str">
        <f t="shared" si="1"/>
        <v/>
      </c>
      <c r="BI27" s="24" t="str">
        <f t="shared" si="2"/>
        <v/>
      </c>
      <c r="BJ27" s="37" t="str">
        <f t="shared" si="3"/>
        <v/>
      </c>
      <c r="BK27" s="37" t="str">
        <f t="shared" si="4"/>
        <v/>
      </c>
      <c r="BL27" s="400"/>
    </row>
    <row r="28" spans="1:64" ht="20.149999999999999" customHeight="1" x14ac:dyDescent="0.35">
      <c r="G28" s="396"/>
      <c r="H28" s="23" t="str">
        <f>IF('Data nodweddion ffisegol'!H28="","",'Data nodweddion ffisegol'!H28)</f>
        <v/>
      </c>
      <c r="I28" s="25" t="str">
        <f>IF('Data nodweddion ffisegol'!I28="","",'Data nodweddion ffisegol'!I28)</f>
        <v/>
      </c>
      <c r="J28" s="24" t="str">
        <f>IF('Data nodweddion ffisegol'!J28="","",'Data nodweddion ffisegol'!J28)</f>
        <v/>
      </c>
      <c r="K28" s="204" t="str">
        <f>IFERROR(IF(J28="","",(IF(VLOOKUP(J28,'Gwybodaeth Ymgeiswyr'!$K$8:$L$37,2,0)="y","y",""))),"Manual entry required")</f>
        <v/>
      </c>
      <c r="L28" s="66" t="str">
        <f>IF('Data nodweddion ffisegol'!K28="","",'Data nodweddion ffisegol'!K28)</f>
        <v/>
      </c>
      <c r="M28" s="66" t="str">
        <f>IF('Data nodweddion ffisegol'!L28="","",'Data nodweddion ffisegol'!L28)</f>
        <v/>
      </c>
      <c r="N28" s="25" t="str">
        <f>IF('Data nodweddion ffisegol'!M28="","",'Data nodweddion ffisegol'!M28)</f>
        <v/>
      </c>
      <c r="O28" s="128" t="str">
        <f>IF('Data nodweddion ffisegol'!N28="","",'Data nodweddion ffisegol'!N28)</f>
        <v/>
      </c>
      <c r="P28" s="23" t="str">
        <f>IF('Data nodweddion ffisegol'!O28="","",'Data nodweddion ffisegol'!O28)</f>
        <v/>
      </c>
      <c r="Q28" s="24" t="str">
        <f>IF('Data nodweddion ffisegol'!P28="","",'Data nodweddion ffisegol'!P28)</f>
        <v/>
      </c>
      <c r="R28" s="24" t="str">
        <f>IF('Data nodweddion ffisegol'!Q28="","",'Data nodweddion ffisegol'!Q28)</f>
        <v/>
      </c>
      <c r="S28" s="24" t="str">
        <f>IF('Data nodweddion ffisegol'!R28="","",'Data nodweddion ffisegol'!R28)</f>
        <v/>
      </c>
      <c r="T28" s="24" t="str">
        <f>IF('Data nodweddion ffisegol'!S28="","",'Data nodweddion ffisegol'!S28)</f>
        <v/>
      </c>
      <c r="U28" s="37" t="str">
        <f>IF('Data nodweddion ffisegol'!T28="","",'Data nodweddion ffisegol'!T28)</f>
        <v/>
      </c>
      <c r="V28" s="24" t="str">
        <f>IF('Data nodweddion ffisegol'!U28="","",'Data nodweddion ffisegol'!U28)</f>
        <v/>
      </c>
      <c r="W28" s="24" t="str">
        <f>IF('Data nodweddion ffisegol'!V28="","",'Data nodweddion ffisegol'!V28)</f>
        <v/>
      </c>
      <c r="X28" s="24" t="str">
        <f>IF('Data nodweddion ffisegol'!W28="","",'Data nodweddion ffisegol'!W28)</f>
        <v/>
      </c>
      <c r="Y28" s="24" t="str">
        <f>IF('Data nodweddion ffisegol'!X28="","",'Data nodweddion ffisegol'!X28)</f>
        <v/>
      </c>
      <c r="Z28" s="24" t="str">
        <f>IF('Data nodweddion ffisegol'!Y28="","",'Data nodweddion ffisegol'!Y28)</f>
        <v/>
      </c>
      <c r="AA28" s="24" t="str">
        <f>IF('Data nodweddion ffisegol'!Z28="","",'Data nodweddion ffisegol'!Z28)</f>
        <v/>
      </c>
      <c r="AB28" s="24" t="str">
        <f>IF('Data nodweddion ffisegol'!AA28="","",'Data nodweddion ffisegol'!AA28)</f>
        <v/>
      </c>
      <c r="AC28" s="24" t="str">
        <f>IF('Data nodweddion ffisegol'!AB28="","",'Data nodweddion ffisegol'!AB28)</f>
        <v/>
      </c>
      <c r="AD28" s="24" t="str">
        <f>IF('Data nodweddion ffisegol'!AC28="","",'Data nodweddion ffisegol'!AC28)</f>
        <v/>
      </c>
      <c r="AE28" s="24" t="str">
        <f>IF('Data nodweddion ffisegol'!AD28="","",'Data nodweddion ffisegol'!AD28)</f>
        <v/>
      </c>
      <c r="AF28" s="37" t="str">
        <f>IF('Data nodweddion ffisegol'!AE28="","",'Data nodweddion ffisegol'!AE28)</f>
        <v/>
      </c>
      <c r="AG28" s="24" t="str">
        <f>IF('Data nodweddion ffisegol'!AF28="","",'Data nodweddion ffisegol'!AF28)</f>
        <v/>
      </c>
      <c r="AH28" s="24" t="str">
        <f>IF('Data nodweddion ffisegol'!AG28="","",'Data nodweddion ffisegol'!AG28)</f>
        <v/>
      </c>
      <c r="AI28" s="24" t="str">
        <f>IF('Data nodweddion ffisegol'!AH28="","",'Data nodweddion ffisegol'!AH28)</f>
        <v/>
      </c>
      <c r="AJ28" s="24" t="str">
        <f>IF('Data nodweddion ffisegol'!AI28="","",'Data nodweddion ffisegol'!AI28)</f>
        <v/>
      </c>
      <c r="AK28" s="24" t="str">
        <f>IF('Data nodweddion ffisegol'!AJ28="","",'Data nodweddion ffisegol'!AJ28)</f>
        <v/>
      </c>
      <c r="AL28" s="24" t="str">
        <f>IF('Data nodweddion ffisegol'!AK28="","",'Data nodweddion ffisegol'!AK28)</f>
        <v/>
      </c>
      <c r="AM28" s="24" t="str">
        <f>IF('Data nodweddion ffisegol'!AL28="","",'Data nodweddion ffisegol'!AL28)</f>
        <v/>
      </c>
      <c r="AN28" s="24" t="str">
        <f>IF('Data nodweddion ffisegol'!AM28="","",'Data nodweddion ffisegol'!AM28)</f>
        <v/>
      </c>
      <c r="AO28" s="24" t="str">
        <f>IF('Data nodweddion ffisegol'!AN28="","",'Data nodweddion ffisegol'!AN28)</f>
        <v/>
      </c>
      <c r="AP28" s="24" t="str">
        <f>IF('Data nodweddion ffisegol'!AO28="","",'Data nodweddion ffisegol'!AO28)</f>
        <v/>
      </c>
      <c r="AQ28" s="24" t="str">
        <f>IF('Data nodweddion ffisegol'!AP28="","",'Data nodweddion ffisegol'!AP28)</f>
        <v/>
      </c>
      <c r="AR28" s="24" t="str">
        <f>IF('Data nodweddion ffisegol'!AQ28="","",'Data nodweddion ffisegol'!AQ28)</f>
        <v/>
      </c>
      <c r="AS28" s="24" t="str">
        <f>IF('Data nodweddion ffisegol'!AR28="","",'Data nodweddion ffisegol'!AR28)</f>
        <v/>
      </c>
      <c r="AT28" s="24" t="str">
        <f>IF('Data nodweddion ffisegol'!AS28="","",'Data nodweddion ffisegol'!AS28)</f>
        <v/>
      </c>
      <c r="AU28" s="24" t="str">
        <f>IF('Data nodweddion ffisegol'!AT28="","",'Data nodweddion ffisegol'!AT28)</f>
        <v/>
      </c>
      <c r="AV28" s="24" t="str">
        <f>IF('Data nodweddion ffisegol'!AU28="","",'Data nodweddion ffisegol'!AU28)</f>
        <v/>
      </c>
      <c r="AW28" s="24" t="str">
        <f>IF('Data nodweddion ffisegol'!AV28="","",'Data nodweddion ffisegol'!AV28)</f>
        <v/>
      </c>
      <c r="AX28" s="24" t="str">
        <f>IF('Data nodweddion ffisegol'!AW28="","",'Data nodweddion ffisegol'!AW28)</f>
        <v/>
      </c>
      <c r="AY28" s="24" t="str">
        <f>IF('Data nodweddion ffisegol'!AX28="","",'Data nodweddion ffisegol'!AX28)</f>
        <v/>
      </c>
      <c r="AZ28" s="24" t="str">
        <f>IF('Data nodweddion ffisegol'!AY28="","",'Data nodweddion ffisegol'!AY28)</f>
        <v/>
      </c>
      <c r="BA28" s="24" t="str">
        <f>IF('Data nodweddion ffisegol'!AZ28="","",'Data nodweddion ffisegol'!AZ28)</f>
        <v/>
      </c>
      <c r="BB28" s="24" t="str">
        <f>IF('Data nodweddion ffisegol'!BA28="","",'Data nodweddion ffisegol'!BA28)</f>
        <v/>
      </c>
      <c r="BC28" s="24" t="str">
        <f>IF('Data nodweddion ffisegol'!BB28="","",'Data nodweddion ffisegol'!BB28)</f>
        <v/>
      </c>
      <c r="BD28" s="37" t="str">
        <f>IF('Data nodweddion ffisegol'!BC28="","",'Data nodweddion ffisegol'!BC28)</f>
        <v/>
      </c>
      <c r="BE28" s="24" t="str">
        <f>IF('Data nodweddion ffisegol'!BD28="","",'Data nodweddion ffisegol'!BD28)</f>
        <v/>
      </c>
      <c r="BF28" s="23" t="str">
        <f t="shared" si="0"/>
        <v/>
      </c>
      <c r="BG28" s="24" t="str">
        <f t="shared" si="5"/>
        <v/>
      </c>
      <c r="BH28" s="24" t="str">
        <f t="shared" si="1"/>
        <v/>
      </c>
      <c r="BI28" s="24" t="str">
        <f t="shared" si="2"/>
        <v/>
      </c>
      <c r="BJ28" s="37" t="str">
        <f t="shared" si="3"/>
        <v/>
      </c>
      <c r="BK28" s="37" t="str">
        <f t="shared" si="4"/>
        <v/>
      </c>
      <c r="BL28" s="400"/>
    </row>
    <row r="29" spans="1:64" ht="20.149999999999999" customHeight="1" x14ac:dyDescent="0.35">
      <c r="G29" s="396"/>
      <c r="H29" s="23" t="str">
        <f>IF('Data nodweddion ffisegol'!H29="","",'Data nodweddion ffisegol'!H29)</f>
        <v/>
      </c>
      <c r="I29" s="25" t="str">
        <f>IF('Data nodweddion ffisegol'!I29="","",'Data nodweddion ffisegol'!I29)</f>
        <v/>
      </c>
      <c r="J29" s="24" t="str">
        <f>IF('Data nodweddion ffisegol'!J29="","",'Data nodweddion ffisegol'!J29)</f>
        <v/>
      </c>
      <c r="K29" s="204" t="str">
        <f>IFERROR(IF(J29="","",(IF(VLOOKUP(J29,'Gwybodaeth Ymgeiswyr'!$K$8:$L$37,2,0)="y","y",""))),"Manual entry required")</f>
        <v/>
      </c>
      <c r="L29" s="66" t="str">
        <f>IF('Data nodweddion ffisegol'!K29="","",'Data nodweddion ffisegol'!K29)</f>
        <v/>
      </c>
      <c r="M29" s="66" t="str">
        <f>IF('Data nodweddion ffisegol'!L29="","",'Data nodweddion ffisegol'!L29)</f>
        <v/>
      </c>
      <c r="N29" s="25" t="str">
        <f>IF('Data nodweddion ffisegol'!M29="","",'Data nodweddion ffisegol'!M29)</f>
        <v/>
      </c>
      <c r="O29" s="128" t="str">
        <f>IF('Data nodweddion ffisegol'!N29="","",'Data nodweddion ffisegol'!N29)</f>
        <v/>
      </c>
      <c r="P29" s="23" t="str">
        <f>IF('Data nodweddion ffisegol'!O29="","",'Data nodweddion ffisegol'!O29)</f>
        <v/>
      </c>
      <c r="Q29" s="24" t="str">
        <f>IF('Data nodweddion ffisegol'!P29="","",'Data nodweddion ffisegol'!P29)</f>
        <v/>
      </c>
      <c r="R29" s="24" t="str">
        <f>IF('Data nodweddion ffisegol'!Q29="","",'Data nodweddion ffisegol'!Q29)</f>
        <v/>
      </c>
      <c r="S29" s="24" t="str">
        <f>IF('Data nodweddion ffisegol'!R29="","",'Data nodweddion ffisegol'!R29)</f>
        <v/>
      </c>
      <c r="T29" s="24" t="str">
        <f>IF('Data nodweddion ffisegol'!S29="","",'Data nodweddion ffisegol'!S29)</f>
        <v/>
      </c>
      <c r="U29" s="37" t="str">
        <f>IF('Data nodweddion ffisegol'!T29="","",'Data nodweddion ffisegol'!T29)</f>
        <v/>
      </c>
      <c r="V29" s="24" t="str">
        <f>IF('Data nodweddion ffisegol'!U29="","",'Data nodweddion ffisegol'!U29)</f>
        <v/>
      </c>
      <c r="W29" s="24" t="str">
        <f>IF('Data nodweddion ffisegol'!V29="","",'Data nodweddion ffisegol'!V29)</f>
        <v/>
      </c>
      <c r="X29" s="24" t="str">
        <f>IF('Data nodweddion ffisegol'!W29="","",'Data nodweddion ffisegol'!W29)</f>
        <v/>
      </c>
      <c r="Y29" s="24" t="str">
        <f>IF('Data nodweddion ffisegol'!X29="","",'Data nodweddion ffisegol'!X29)</f>
        <v/>
      </c>
      <c r="Z29" s="24" t="str">
        <f>IF('Data nodweddion ffisegol'!Y29="","",'Data nodweddion ffisegol'!Y29)</f>
        <v/>
      </c>
      <c r="AA29" s="24" t="str">
        <f>IF('Data nodweddion ffisegol'!Z29="","",'Data nodweddion ffisegol'!Z29)</f>
        <v/>
      </c>
      <c r="AB29" s="24" t="str">
        <f>IF('Data nodweddion ffisegol'!AA29="","",'Data nodweddion ffisegol'!AA29)</f>
        <v/>
      </c>
      <c r="AC29" s="24" t="str">
        <f>IF('Data nodweddion ffisegol'!AB29="","",'Data nodweddion ffisegol'!AB29)</f>
        <v/>
      </c>
      <c r="AD29" s="24" t="str">
        <f>IF('Data nodweddion ffisegol'!AC29="","",'Data nodweddion ffisegol'!AC29)</f>
        <v/>
      </c>
      <c r="AE29" s="24" t="str">
        <f>IF('Data nodweddion ffisegol'!AD29="","",'Data nodweddion ffisegol'!AD29)</f>
        <v/>
      </c>
      <c r="AF29" s="37" t="str">
        <f>IF('Data nodweddion ffisegol'!AE29="","",'Data nodweddion ffisegol'!AE29)</f>
        <v/>
      </c>
      <c r="AG29" s="24" t="str">
        <f>IF('Data nodweddion ffisegol'!AF29="","",'Data nodweddion ffisegol'!AF29)</f>
        <v/>
      </c>
      <c r="AH29" s="24" t="str">
        <f>IF('Data nodweddion ffisegol'!AG29="","",'Data nodweddion ffisegol'!AG29)</f>
        <v/>
      </c>
      <c r="AI29" s="24" t="str">
        <f>IF('Data nodweddion ffisegol'!AH29="","",'Data nodweddion ffisegol'!AH29)</f>
        <v/>
      </c>
      <c r="AJ29" s="24" t="str">
        <f>IF('Data nodweddion ffisegol'!AI29="","",'Data nodweddion ffisegol'!AI29)</f>
        <v/>
      </c>
      <c r="AK29" s="24" t="str">
        <f>IF('Data nodweddion ffisegol'!AJ29="","",'Data nodweddion ffisegol'!AJ29)</f>
        <v/>
      </c>
      <c r="AL29" s="24" t="str">
        <f>IF('Data nodweddion ffisegol'!AK29="","",'Data nodweddion ffisegol'!AK29)</f>
        <v/>
      </c>
      <c r="AM29" s="24" t="str">
        <f>IF('Data nodweddion ffisegol'!AL29="","",'Data nodweddion ffisegol'!AL29)</f>
        <v/>
      </c>
      <c r="AN29" s="24" t="str">
        <f>IF('Data nodweddion ffisegol'!AM29="","",'Data nodweddion ffisegol'!AM29)</f>
        <v/>
      </c>
      <c r="AO29" s="24" t="str">
        <f>IF('Data nodweddion ffisegol'!AN29="","",'Data nodweddion ffisegol'!AN29)</f>
        <v/>
      </c>
      <c r="AP29" s="24" t="str">
        <f>IF('Data nodweddion ffisegol'!AO29="","",'Data nodweddion ffisegol'!AO29)</f>
        <v/>
      </c>
      <c r="AQ29" s="24" t="str">
        <f>IF('Data nodweddion ffisegol'!AP29="","",'Data nodweddion ffisegol'!AP29)</f>
        <v/>
      </c>
      <c r="AR29" s="24" t="str">
        <f>IF('Data nodweddion ffisegol'!AQ29="","",'Data nodweddion ffisegol'!AQ29)</f>
        <v/>
      </c>
      <c r="AS29" s="24" t="str">
        <f>IF('Data nodweddion ffisegol'!AR29="","",'Data nodweddion ffisegol'!AR29)</f>
        <v/>
      </c>
      <c r="AT29" s="24" t="str">
        <f>IF('Data nodweddion ffisegol'!AS29="","",'Data nodweddion ffisegol'!AS29)</f>
        <v/>
      </c>
      <c r="AU29" s="24" t="str">
        <f>IF('Data nodweddion ffisegol'!AT29="","",'Data nodweddion ffisegol'!AT29)</f>
        <v/>
      </c>
      <c r="AV29" s="24" t="str">
        <f>IF('Data nodweddion ffisegol'!AU29="","",'Data nodweddion ffisegol'!AU29)</f>
        <v/>
      </c>
      <c r="AW29" s="24" t="str">
        <f>IF('Data nodweddion ffisegol'!AV29="","",'Data nodweddion ffisegol'!AV29)</f>
        <v/>
      </c>
      <c r="AX29" s="24" t="str">
        <f>IF('Data nodweddion ffisegol'!AW29="","",'Data nodweddion ffisegol'!AW29)</f>
        <v/>
      </c>
      <c r="AY29" s="24" t="str">
        <f>IF('Data nodweddion ffisegol'!AX29="","",'Data nodweddion ffisegol'!AX29)</f>
        <v/>
      </c>
      <c r="AZ29" s="24" t="str">
        <f>IF('Data nodweddion ffisegol'!AY29="","",'Data nodweddion ffisegol'!AY29)</f>
        <v/>
      </c>
      <c r="BA29" s="24" t="str">
        <f>IF('Data nodweddion ffisegol'!AZ29="","",'Data nodweddion ffisegol'!AZ29)</f>
        <v/>
      </c>
      <c r="BB29" s="24" t="str">
        <f>IF('Data nodweddion ffisegol'!BA29="","",'Data nodweddion ffisegol'!BA29)</f>
        <v/>
      </c>
      <c r="BC29" s="24" t="str">
        <f>IF('Data nodweddion ffisegol'!BB29="","",'Data nodweddion ffisegol'!BB29)</f>
        <v/>
      </c>
      <c r="BD29" s="37" t="str">
        <f>IF('Data nodweddion ffisegol'!BC29="","",'Data nodweddion ffisegol'!BC29)</f>
        <v/>
      </c>
      <c r="BE29" s="24" t="str">
        <f>IF('Data nodweddion ffisegol'!BD29="","",'Data nodweddion ffisegol'!BD29)</f>
        <v/>
      </c>
      <c r="BF29" s="23" t="str">
        <f t="shared" si="0"/>
        <v/>
      </c>
      <c r="BG29" s="24" t="str">
        <f t="shared" si="5"/>
        <v/>
      </c>
      <c r="BH29" s="24" t="str">
        <f t="shared" si="1"/>
        <v/>
      </c>
      <c r="BI29" s="24" t="str">
        <f t="shared" si="2"/>
        <v/>
      </c>
      <c r="BJ29" s="37" t="str">
        <f t="shared" si="3"/>
        <v/>
      </c>
      <c r="BK29" s="37" t="str">
        <f t="shared" si="4"/>
        <v/>
      </c>
      <c r="BL29" s="400"/>
    </row>
    <row r="30" spans="1:64" ht="20.149999999999999" customHeight="1" x14ac:dyDescent="0.35">
      <c r="G30" s="396"/>
      <c r="H30" s="23" t="str">
        <f>IF('Data nodweddion ffisegol'!H30="","",'Data nodweddion ffisegol'!H30)</f>
        <v/>
      </c>
      <c r="I30" s="25" t="str">
        <f>IF('Data nodweddion ffisegol'!I30="","",'Data nodweddion ffisegol'!I30)</f>
        <v/>
      </c>
      <c r="J30" s="24" t="str">
        <f>IF('Data nodweddion ffisegol'!J30="","",'Data nodweddion ffisegol'!J30)</f>
        <v/>
      </c>
      <c r="K30" s="204" t="str">
        <f>IFERROR(IF(J30="","",(IF(VLOOKUP(J30,'Gwybodaeth Ymgeiswyr'!$K$8:$L$37,2,0)="y","y",""))),"Manual entry required")</f>
        <v/>
      </c>
      <c r="L30" s="66" t="str">
        <f>IF('Data nodweddion ffisegol'!K30="","",'Data nodweddion ffisegol'!K30)</f>
        <v/>
      </c>
      <c r="M30" s="66" t="str">
        <f>IF('Data nodweddion ffisegol'!L30="","",'Data nodweddion ffisegol'!L30)</f>
        <v/>
      </c>
      <c r="N30" s="25" t="str">
        <f>IF('Data nodweddion ffisegol'!M30="","",'Data nodweddion ffisegol'!M30)</f>
        <v/>
      </c>
      <c r="O30" s="128" t="str">
        <f>IF('Data nodweddion ffisegol'!N30="","",'Data nodweddion ffisegol'!N30)</f>
        <v/>
      </c>
      <c r="P30" s="23" t="str">
        <f>IF('Data nodweddion ffisegol'!O30="","",'Data nodweddion ffisegol'!O30)</f>
        <v/>
      </c>
      <c r="Q30" s="24" t="str">
        <f>IF('Data nodweddion ffisegol'!P30="","",'Data nodweddion ffisegol'!P30)</f>
        <v/>
      </c>
      <c r="R30" s="24" t="str">
        <f>IF('Data nodweddion ffisegol'!Q30="","",'Data nodweddion ffisegol'!Q30)</f>
        <v/>
      </c>
      <c r="S30" s="24" t="str">
        <f>IF('Data nodweddion ffisegol'!R30="","",'Data nodweddion ffisegol'!R30)</f>
        <v/>
      </c>
      <c r="T30" s="24" t="str">
        <f>IF('Data nodweddion ffisegol'!S30="","",'Data nodweddion ffisegol'!S30)</f>
        <v/>
      </c>
      <c r="U30" s="37" t="str">
        <f>IF('Data nodweddion ffisegol'!T30="","",'Data nodweddion ffisegol'!T30)</f>
        <v/>
      </c>
      <c r="V30" s="24" t="str">
        <f>IF('Data nodweddion ffisegol'!U30="","",'Data nodweddion ffisegol'!U30)</f>
        <v/>
      </c>
      <c r="W30" s="24" t="str">
        <f>IF('Data nodweddion ffisegol'!V30="","",'Data nodweddion ffisegol'!V30)</f>
        <v/>
      </c>
      <c r="X30" s="24" t="str">
        <f>IF('Data nodweddion ffisegol'!W30="","",'Data nodweddion ffisegol'!W30)</f>
        <v/>
      </c>
      <c r="Y30" s="24" t="str">
        <f>IF('Data nodweddion ffisegol'!X30="","",'Data nodweddion ffisegol'!X30)</f>
        <v/>
      </c>
      <c r="Z30" s="24" t="str">
        <f>IF('Data nodweddion ffisegol'!Y30="","",'Data nodweddion ffisegol'!Y30)</f>
        <v/>
      </c>
      <c r="AA30" s="24" t="str">
        <f>IF('Data nodweddion ffisegol'!Z30="","",'Data nodweddion ffisegol'!Z30)</f>
        <v/>
      </c>
      <c r="AB30" s="24" t="str">
        <f>IF('Data nodweddion ffisegol'!AA30="","",'Data nodweddion ffisegol'!AA30)</f>
        <v/>
      </c>
      <c r="AC30" s="24" t="str">
        <f>IF('Data nodweddion ffisegol'!AB30="","",'Data nodweddion ffisegol'!AB30)</f>
        <v/>
      </c>
      <c r="AD30" s="24" t="str">
        <f>IF('Data nodweddion ffisegol'!AC30="","",'Data nodweddion ffisegol'!AC30)</f>
        <v/>
      </c>
      <c r="AE30" s="24" t="str">
        <f>IF('Data nodweddion ffisegol'!AD30="","",'Data nodweddion ffisegol'!AD30)</f>
        <v/>
      </c>
      <c r="AF30" s="37" t="str">
        <f>IF('Data nodweddion ffisegol'!AE30="","",'Data nodweddion ffisegol'!AE30)</f>
        <v/>
      </c>
      <c r="AG30" s="24" t="str">
        <f>IF('Data nodweddion ffisegol'!AF30="","",'Data nodweddion ffisegol'!AF30)</f>
        <v/>
      </c>
      <c r="AH30" s="24" t="str">
        <f>IF('Data nodweddion ffisegol'!AG30="","",'Data nodweddion ffisegol'!AG30)</f>
        <v/>
      </c>
      <c r="AI30" s="24" t="str">
        <f>IF('Data nodweddion ffisegol'!AH30="","",'Data nodweddion ffisegol'!AH30)</f>
        <v/>
      </c>
      <c r="AJ30" s="24" t="str">
        <f>IF('Data nodweddion ffisegol'!AI30="","",'Data nodweddion ffisegol'!AI30)</f>
        <v/>
      </c>
      <c r="AK30" s="24" t="str">
        <f>IF('Data nodweddion ffisegol'!AJ30="","",'Data nodweddion ffisegol'!AJ30)</f>
        <v/>
      </c>
      <c r="AL30" s="24" t="str">
        <f>IF('Data nodweddion ffisegol'!AK30="","",'Data nodweddion ffisegol'!AK30)</f>
        <v/>
      </c>
      <c r="AM30" s="24" t="str">
        <f>IF('Data nodweddion ffisegol'!AL30="","",'Data nodweddion ffisegol'!AL30)</f>
        <v/>
      </c>
      <c r="AN30" s="24" t="str">
        <f>IF('Data nodweddion ffisegol'!AM30="","",'Data nodweddion ffisegol'!AM30)</f>
        <v/>
      </c>
      <c r="AO30" s="24" t="str">
        <f>IF('Data nodweddion ffisegol'!AN30="","",'Data nodweddion ffisegol'!AN30)</f>
        <v/>
      </c>
      <c r="AP30" s="24" t="str">
        <f>IF('Data nodweddion ffisegol'!AO30="","",'Data nodweddion ffisegol'!AO30)</f>
        <v/>
      </c>
      <c r="AQ30" s="24" t="str">
        <f>IF('Data nodweddion ffisegol'!AP30="","",'Data nodweddion ffisegol'!AP30)</f>
        <v/>
      </c>
      <c r="AR30" s="24" t="str">
        <f>IF('Data nodweddion ffisegol'!AQ30="","",'Data nodweddion ffisegol'!AQ30)</f>
        <v/>
      </c>
      <c r="AS30" s="24" t="str">
        <f>IF('Data nodweddion ffisegol'!AR30="","",'Data nodweddion ffisegol'!AR30)</f>
        <v/>
      </c>
      <c r="AT30" s="24" t="str">
        <f>IF('Data nodweddion ffisegol'!AS30="","",'Data nodweddion ffisegol'!AS30)</f>
        <v/>
      </c>
      <c r="AU30" s="24" t="str">
        <f>IF('Data nodweddion ffisegol'!AT30="","",'Data nodweddion ffisegol'!AT30)</f>
        <v/>
      </c>
      <c r="AV30" s="24" t="str">
        <f>IF('Data nodweddion ffisegol'!AU30="","",'Data nodweddion ffisegol'!AU30)</f>
        <v/>
      </c>
      <c r="AW30" s="24" t="str">
        <f>IF('Data nodweddion ffisegol'!AV30="","",'Data nodweddion ffisegol'!AV30)</f>
        <v/>
      </c>
      <c r="AX30" s="24" t="str">
        <f>IF('Data nodweddion ffisegol'!AW30="","",'Data nodweddion ffisegol'!AW30)</f>
        <v/>
      </c>
      <c r="AY30" s="24" t="str">
        <f>IF('Data nodweddion ffisegol'!AX30="","",'Data nodweddion ffisegol'!AX30)</f>
        <v/>
      </c>
      <c r="AZ30" s="24" t="str">
        <f>IF('Data nodweddion ffisegol'!AY30="","",'Data nodweddion ffisegol'!AY30)</f>
        <v/>
      </c>
      <c r="BA30" s="24" t="str">
        <f>IF('Data nodweddion ffisegol'!AZ30="","",'Data nodweddion ffisegol'!AZ30)</f>
        <v/>
      </c>
      <c r="BB30" s="24" t="str">
        <f>IF('Data nodweddion ffisegol'!BA30="","",'Data nodweddion ffisegol'!BA30)</f>
        <v/>
      </c>
      <c r="BC30" s="24" t="str">
        <f>IF('Data nodweddion ffisegol'!BB30="","",'Data nodweddion ffisegol'!BB30)</f>
        <v/>
      </c>
      <c r="BD30" s="37" t="str">
        <f>IF('Data nodweddion ffisegol'!BC30="","",'Data nodweddion ffisegol'!BC30)</f>
        <v/>
      </c>
      <c r="BE30" s="24" t="str">
        <f>IF('Data nodweddion ffisegol'!BD30="","",'Data nodweddion ffisegol'!BD30)</f>
        <v/>
      </c>
      <c r="BF30" s="23" t="str">
        <f t="shared" si="0"/>
        <v/>
      </c>
      <c r="BG30" s="24" t="str">
        <f t="shared" si="5"/>
        <v/>
      </c>
      <c r="BH30" s="24" t="str">
        <f t="shared" si="1"/>
        <v/>
      </c>
      <c r="BI30" s="24" t="str">
        <f t="shared" si="2"/>
        <v/>
      </c>
      <c r="BJ30" s="37" t="str">
        <f t="shared" si="3"/>
        <v/>
      </c>
      <c r="BK30" s="37" t="str">
        <f t="shared" si="4"/>
        <v/>
      </c>
      <c r="BL30" s="400"/>
    </row>
    <row r="31" spans="1:64" ht="20.149999999999999" customHeight="1" x14ac:dyDescent="0.35">
      <c r="G31" s="396"/>
      <c r="H31" s="23" t="str">
        <f>IF('Data nodweddion ffisegol'!H31="","",'Data nodweddion ffisegol'!H31)</f>
        <v/>
      </c>
      <c r="I31" s="25" t="str">
        <f>IF('Data nodweddion ffisegol'!I31="","",'Data nodweddion ffisegol'!I31)</f>
        <v/>
      </c>
      <c r="J31" s="24" t="str">
        <f>IF('Data nodweddion ffisegol'!J31="","",'Data nodweddion ffisegol'!J31)</f>
        <v/>
      </c>
      <c r="K31" s="204" t="str">
        <f>IFERROR(IF(J31="","",(IF(VLOOKUP(J31,'Gwybodaeth Ymgeiswyr'!$K$8:$L$37,2,0)="y","y",""))),"Manual entry required")</f>
        <v/>
      </c>
      <c r="L31" s="66" t="str">
        <f>IF('Data nodweddion ffisegol'!K31="","",'Data nodweddion ffisegol'!K31)</f>
        <v/>
      </c>
      <c r="M31" s="66" t="str">
        <f>IF('Data nodweddion ffisegol'!L31="","",'Data nodweddion ffisegol'!L31)</f>
        <v/>
      </c>
      <c r="N31" s="25" t="str">
        <f>IF('Data nodweddion ffisegol'!M31="","",'Data nodweddion ffisegol'!M31)</f>
        <v/>
      </c>
      <c r="O31" s="128" t="str">
        <f>IF('Data nodweddion ffisegol'!N31="","",'Data nodweddion ffisegol'!N31)</f>
        <v/>
      </c>
      <c r="P31" s="23" t="str">
        <f>IF('Data nodweddion ffisegol'!O31="","",'Data nodweddion ffisegol'!O31)</f>
        <v/>
      </c>
      <c r="Q31" s="24" t="str">
        <f>IF('Data nodweddion ffisegol'!P31="","",'Data nodweddion ffisegol'!P31)</f>
        <v/>
      </c>
      <c r="R31" s="24" t="str">
        <f>IF('Data nodweddion ffisegol'!Q31="","",'Data nodweddion ffisegol'!Q31)</f>
        <v/>
      </c>
      <c r="S31" s="24" t="str">
        <f>IF('Data nodweddion ffisegol'!R31="","",'Data nodweddion ffisegol'!R31)</f>
        <v/>
      </c>
      <c r="T31" s="24" t="str">
        <f>IF('Data nodweddion ffisegol'!S31="","",'Data nodweddion ffisegol'!S31)</f>
        <v/>
      </c>
      <c r="U31" s="37" t="str">
        <f>IF('Data nodweddion ffisegol'!T31="","",'Data nodweddion ffisegol'!T31)</f>
        <v/>
      </c>
      <c r="V31" s="24" t="str">
        <f>IF('Data nodweddion ffisegol'!U31="","",'Data nodweddion ffisegol'!U31)</f>
        <v/>
      </c>
      <c r="W31" s="24" t="str">
        <f>IF('Data nodweddion ffisegol'!V31="","",'Data nodweddion ffisegol'!V31)</f>
        <v/>
      </c>
      <c r="X31" s="24" t="str">
        <f>IF('Data nodweddion ffisegol'!W31="","",'Data nodweddion ffisegol'!W31)</f>
        <v/>
      </c>
      <c r="Y31" s="24" t="str">
        <f>IF('Data nodweddion ffisegol'!X31="","",'Data nodweddion ffisegol'!X31)</f>
        <v/>
      </c>
      <c r="Z31" s="24" t="str">
        <f>IF('Data nodweddion ffisegol'!Y31="","",'Data nodweddion ffisegol'!Y31)</f>
        <v/>
      </c>
      <c r="AA31" s="24" t="str">
        <f>IF('Data nodweddion ffisegol'!Z31="","",'Data nodweddion ffisegol'!Z31)</f>
        <v/>
      </c>
      <c r="AB31" s="24" t="str">
        <f>IF('Data nodweddion ffisegol'!AA31="","",'Data nodweddion ffisegol'!AA31)</f>
        <v/>
      </c>
      <c r="AC31" s="24" t="str">
        <f>IF('Data nodweddion ffisegol'!AB31="","",'Data nodweddion ffisegol'!AB31)</f>
        <v/>
      </c>
      <c r="AD31" s="24" t="str">
        <f>IF('Data nodweddion ffisegol'!AC31="","",'Data nodweddion ffisegol'!AC31)</f>
        <v/>
      </c>
      <c r="AE31" s="24" t="str">
        <f>IF('Data nodweddion ffisegol'!AD31="","",'Data nodweddion ffisegol'!AD31)</f>
        <v/>
      </c>
      <c r="AF31" s="37" t="str">
        <f>IF('Data nodweddion ffisegol'!AE31="","",'Data nodweddion ffisegol'!AE31)</f>
        <v/>
      </c>
      <c r="AG31" s="24" t="str">
        <f>IF('Data nodweddion ffisegol'!AF31="","",'Data nodweddion ffisegol'!AF31)</f>
        <v/>
      </c>
      <c r="AH31" s="24" t="str">
        <f>IF('Data nodweddion ffisegol'!AG31="","",'Data nodweddion ffisegol'!AG31)</f>
        <v/>
      </c>
      <c r="AI31" s="24" t="str">
        <f>IF('Data nodweddion ffisegol'!AH31="","",'Data nodweddion ffisegol'!AH31)</f>
        <v/>
      </c>
      <c r="AJ31" s="24" t="str">
        <f>IF('Data nodweddion ffisegol'!AI31="","",'Data nodweddion ffisegol'!AI31)</f>
        <v/>
      </c>
      <c r="AK31" s="24" t="str">
        <f>IF('Data nodweddion ffisegol'!AJ31="","",'Data nodweddion ffisegol'!AJ31)</f>
        <v/>
      </c>
      <c r="AL31" s="24" t="str">
        <f>IF('Data nodweddion ffisegol'!AK31="","",'Data nodweddion ffisegol'!AK31)</f>
        <v/>
      </c>
      <c r="AM31" s="24" t="str">
        <f>IF('Data nodweddion ffisegol'!AL31="","",'Data nodweddion ffisegol'!AL31)</f>
        <v/>
      </c>
      <c r="AN31" s="24" t="str">
        <f>IF('Data nodweddion ffisegol'!AM31="","",'Data nodweddion ffisegol'!AM31)</f>
        <v/>
      </c>
      <c r="AO31" s="24" t="str">
        <f>IF('Data nodweddion ffisegol'!AN31="","",'Data nodweddion ffisegol'!AN31)</f>
        <v/>
      </c>
      <c r="AP31" s="24" t="str">
        <f>IF('Data nodweddion ffisegol'!AO31="","",'Data nodweddion ffisegol'!AO31)</f>
        <v/>
      </c>
      <c r="AQ31" s="24" t="str">
        <f>IF('Data nodweddion ffisegol'!AP31="","",'Data nodweddion ffisegol'!AP31)</f>
        <v/>
      </c>
      <c r="AR31" s="24" t="str">
        <f>IF('Data nodweddion ffisegol'!AQ31="","",'Data nodweddion ffisegol'!AQ31)</f>
        <v/>
      </c>
      <c r="AS31" s="24" t="str">
        <f>IF('Data nodweddion ffisegol'!AR31="","",'Data nodweddion ffisegol'!AR31)</f>
        <v/>
      </c>
      <c r="AT31" s="24" t="str">
        <f>IF('Data nodweddion ffisegol'!AS31="","",'Data nodweddion ffisegol'!AS31)</f>
        <v/>
      </c>
      <c r="AU31" s="24" t="str">
        <f>IF('Data nodweddion ffisegol'!AT31="","",'Data nodweddion ffisegol'!AT31)</f>
        <v/>
      </c>
      <c r="AV31" s="24" t="str">
        <f>IF('Data nodweddion ffisegol'!AU31="","",'Data nodweddion ffisegol'!AU31)</f>
        <v/>
      </c>
      <c r="AW31" s="24" t="str">
        <f>IF('Data nodweddion ffisegol'!AV31="","",'Data nodweddion ffisegol'!AV31)</f>
        <v/>
      </c>
      <c r="AX31" s="24" t="str">
        <f>IF('Data nodweddion ffisegol'!AW31="","",'Data nodweddion ffisegol'!AW31)</f>
        <v/>
      </c>
      <c r="AY31" s="24" t="str">
        <f>IF('Data nodweddion ffisegol'!AX31="","",'Data nodweddion ffisegol'!AX31)</f>
        <v/>
      </c>
      <c r="AZ31" s="24" t="str">
        <f>IF('Data nodweddion ffisegol'!AY31="","",'Data nodweddion ffisegol'!AY31)</f>
        <v/>
      </c>
      <c r="BA31" s="24" t="str">
        <f>IF('Data nodweddion ffisegol'!AZ31="","",'Data nodweddion ffisegol'!AZ31)</f>
        <v/>
      </c>
      <c r="BB31" s="24" t="str">
        <f>IF('Data nodweddion ffisegol'!BA31="","",'Data nodweddion ffisegol'!BA31)</f>
        <v/>
      </c>
      <c r="BC31" s="24" t="str">
        <f>IF('Data nodweddion ffisegol'!BB31="","",'Data nodweddion ffisegol'!BB31)</f>
        <v/>
      </c>
      <c r="BD31" s="37" t="str">
        <f>IF('Data nodweddion ffisegol'!BC31="","",'Data nodweddion ffisegol'!BC31)</f>
        <v/>
      </c>
      <c r="BE31" s="24" t="str">
        <f>IF('Data nodweddion ffisegol'!BD31="","",'Data nodweddion ffisegol'!BD31)</f>
        <v/>
      </c>
      <c r="BF31" s="23" t="str">
        <f t="shared" si="0"/>
        <v/>
      </c>
      <c r="BG31" s="24" t="str">
        <f t="shared" si="5"/>
        <v/>
      </c>
      <c r="BH31" s="24" t="str">
        <f t="shared" si="1"/>
        <v/>
      </c>
      <c r="BI31" s="24" t="str">
        <f t="shared" si="2"/>
        <v/>
      </c>
      <c r="BJ31" s="37" t="str">
        <f t="shared" si="3"/>
        <v/>
      </c>
      <c r="BK31" s="37" t="str">
        <f t="shared" si="4"/>
        <v/>
      </c>
      <c r="BL31" s="400"/>
    </row>
    <row r="32" spans="1:64" ht="20.149999999999999" customHeight="1" x14ac:dyDescent="0.35">
      <c r="G32" s="396"/>
      <c r="H32" s="23" t="str">
        <f>IF('Data nodweddion ffisegol'!H32="","",'Data nodweddion ffisegol'!H32)</f>
        <v/>
      </c>
      <c r="I32" s="25" t="str">
        <f>IF('Data nodweddion ffisegol'!I32="","",'Data nodweddion ffisegol'!I32)</f>
        <v/>
      </c>
      <c r="J32" s="24" t="str">
        <f>IF('Data nodweddion ffisegol'!J32="","",'Data nodweddion ffisegol'!J32)</f>
        <v/>
      </c>
      <c r="K32" s="204" t="str">
        <f>IFERROR(IF(J32="","",(IF(VLOOKUP(J32,'Gwybodaeth Ymgeiswyr'!$K$8:$L$37,2,0)="y","y",""))),"Manual entry required")</f>
        <v/>
      </c>
      <c r="L32" s="66" t="str">
        <f>IF('Data nodweddion ffisegol'!K32="","",'Data nodweddion ffisegol'!K32)</f>
        <v/>
      </c>
      <c r="M32" s="66" t="str">
        <f>IF('Data nodweddion ffisegol'!L32="","",'Data nodweddion ffisegol'!L32)</f>
        <v/>
      </c>
      <c r="N32" s="25" t="str">
        <f>IF('Data nodweddion ffisegol'!M32="","",'Data nodweddion ffisegol'!M32)</f>
        <v/>
      </c>
      <c r="O32" s="128" t="str">
        <f>IF('Data nodweddion ffisegol'!N32="","",'Data nodweddion ffisegol'!N32)</f>
        <v/>
      </c>
      <c r="P32" s="23" t="str">
        <f>IF('Data nodweddion ffisegol'!O32="","",'Data nodweddion ffisegol'!O32)</f>
        <v/>
      </c>
      <c r="Q32" s="24" t="str">
        <f>IF('Data nodweddion ffisegol'!P32="","",'Data nodweddion ffisegol'!P32)</f>
        <v/>
      </c>
      <c r="R32" s="24" t="str">
        <f>IF('Data nodweddion ffisegol'!Q32="","",'Data nodweddion ffisegol'!Q32)</f>
        <v/>
      </c>
      <c r="S32" s="24" t="str">
        <f>IF('Data nodweddion ffisegol'!R32="","",'Data nodweddion ffisegol'!R32)</f>
        <v/>
      </c>
      <c r="T32" s="24" t="str">
        <f>IF('Data nodweddion ffisegol'!S32="","",'Data nodweddion ffisegol'!S32)</f>
        <v/>
      </c>
      <c r="U32" s="37" t="str">
        <f>IF('Data nodweddion ffisegol'!T32="","",'Data nodweddion ffisegol'!T32)</f>
        <v/>
      </c>
      <c r="V32" s="24" t="str">
        <f>IF('Data nodweddion ffisegol'!U32="","",'Data nodweddion ffisegol'!U32)</f>
        <v/>
      </c>
      <c r="W32" s="24" t="str">
        <f>IF('Data nodweddion ffisegol'!V32="","",'Data nodweddion ffisegol'!V32)</f>
        <v/>
      </c>
      <c r="X32" s="24" t="str">
        <f>IF('Data nodweddion ffisegol'!W32="","",'Data nodweddion ffisegol'!W32)</f>
        <v/>
      </c>
      <c r="Y32" s="24" t="str">
        <f>IF('Data nodweddion ffisegol'!X32="","",'Data nodweddion ffisegol'!X32)</f>
        <v/>
      </c>
      <c r="Z32" s="24" t="str">
        <f>IF('Data nodweddion ffisegol'!Y32="","",'Data nodweddion ffisegol'!Y32)</f>
        <v/>
      </c>
      <c r="AA32" s="24" t="str">
        <f>IF('Data nodweddion ffisegol'!Z32="","",'Data nodweddion ffisegol'!Z32)</f>
        <v/>
      </c>
      <c r="AB32" s="24" t="str">
        <f>IF('Data nodweddion ffisegol'!AA32="","",'Data nodweddion ffisegol'!AA32)</f>
        <v/>
      </c>
      <c r="AC32" s="24" t="str">
        <f>IF('Data nodweddion ffisegol'!AB32="","",'Data nodweddion ffisegol'!AB32)</f>
        <v/>
      </c>
      <c r="AD32" s="24" t="str">
        <f>IF('Data nodweddion ffisegol'!AC32="","",'Data nodweddion ffisegol'!AC32)</f>
        <v/>
      </c>
      <c r="AE32" s="24" t="str">
        <f>IF('Data nodweddion ffisegol'!AD32="","",'Data nodweddion ffisegol'!AD32)</f>
        <v/>
      </c>
      <c r="AF32" s="37" t="str">
        <f>IF('Data nodweddion ffisegol'!AE32="","",'Data nodweddion ffisegol'!AE32)</f>
        <v/>
      </c>
      <c r="AG32" s="24" t="str">
        <f>IF('Data nodweddion ffisegol'!AF32="","",'Data nodweddion ffisegol'!AF32)</f>
        <v/>
      </c>
      <c r="AH32" s="24" t="str">
        <f>IF('Data nodweddion ffisegol'!AG32="","",'Data nodweddion ffisegol'!AG32)</f>
        <v/>
      </c>
      <c r="AI32" s="24" t="str">
        <f>IF('Data nodweddion ffisegol'!AH32="","",'Data nodweddion ffisegol'!AH32)</f>
        <v/>
      </c>
      <c r="AJ32" s="24" t="str">
        <f>IF('Data nodweddion ffisegol'!AI32="","",'Data nodweddion ffisegol'!AI32)</f>
        <v/>
      </c>
      <c r="AK32" s="24" t="str">
        <f>IF('Data nodweddion ffisegol'!AJ32="","",'Data nodweddion ffisegol'!AJ32)</f>
        <v/>
      </c>
      <c r="AL32" s="24" t="str">
        <f>IF('Data nodweddion ffisegol'!AK32="","",'Data nodweddion ffisegol'!AK32)</f>
        <v/>
      </c>
      <c r="AM32" s="24" t="str">
        <f>IF('Data nodweddion ffisegol'!AL32="","",'Data nodweddion ffisegol'!AL32)</f>
        <v/>
      </c>
      <c r="AN32" s="24" t="str">
        <f>IF('Data nodweddion ffisegol'!AM32="","",'Data nodweddion ffisegol'!AM32)</f>
        <v/>
      </c>
      <c r="AO32" s="24" t="str">
        <f>IF('Data nodweddion ffisegol'!AN32="","",'Data nodweddion ffisegol'!AN32)</f>
        <v/>
      </c>
      <c r="AP32" s="24" t="str">
        <f>IF('Data nodweddion ffisegol'!AO32="","",'Data nodweddion ffisegol'!AO32)</f>
        <v/>
      </c>
      <c r="AQ32" s="24" t="str">
        <f>IF('Data nodweddion ffisegol'!AP32="","",'Data nodweddion ffisegol'!AP32)</f>
        <v/>
      </c>
      <c r="AR32" s="24" t="str">
        <f>IF('Data nodweddion ffisegol'!AQ32="","",'Data nodweddion ffisegol'!AQ32)</f>
        <v/>
      </c>
      <c r="AS32" s="24" t="str">
        <f>IF('Data nodweddion ffisegol'!AR32="","",'Data nodweddion ffisegol'!AR32)</f>
        <v/>
      </c>
      <c r="AT32" s="24" t="str">
        <f>IF('Data nodweddion ffisegol'!AS32="","",'Data nodweddion ffisegol'!AS32)</f>
        <v/>
      </c>
      <c r="AU32" s="24" t="str">
        <f>IF('Data nodweddion ffisegol'!AT32="","",'Data nodweddion ffisegol'!AT32)</f>
        <v/>
      </c>
      <c r="AV32" s="24" t="str">
        <f>IF('Data nodweddion ffisegol'!AU32="","",'Data nodweddion ffisegol'!AU32)</f>
        <v/>
      </c>
      <c r="AW32" s="24" t="str">
        <f>IF('Data nodweddion ffisegol'!AV32="","",'Data nodweddion ffisegol'!AV32)</f>
        <v/>
      </c>
      <c r="AX32" s="24" t="str">
        <f>IF('Data nodweddion ffisegol'!AW32="","",'Data nodweddion ffisegol'!AW32)</f>
        <v/>
      </c>
      <c r="AY32" s="24" t="str">
        <f>IF('Data nodweddion ffisegol'!AX32="","",'Data nodweddion ffisegol'!AX32)</f>
        <v/>
      </c>
      <c r="AZ32" s="24" t="str">
        <f>IF('Data nodweddion ffisegol'!AY32="","",'Data nodweddion ffisegol'!AY32)</f>
        <v/>
      </c>
      <c r="BA32" s="24" t="str">
        <f>IF('Data nodweddion ffisegol'!AZ32="","",'Data nodweddion ffisegol'!AZ32)</f>
        <v/>
      </c>
      <c r="BB32" s="24" t="str">
        <f>IF('Data nodweddion ffisegol'!BA32="","",'Data nodweddion ffisegol'!BA32)</f>
        <v/>
      </c>
      <c r="BC32" s="24" t="str">
        <f>IF('Data nodweddion ffisegol'!BB32="","",'Data nodweddion ffisegol'!BB32)</f>
        <v/>
      </c>
      <c r="BD32" s="37" t="str">
        <f>IF('Data nodweddion ffisegol'!BC32="","",'Data nodweddion ffisegol'!BC32)</f>
        <v/>
      </c>
      <c r="BE32" s="24" t="str">
        <f>IF('Data nodweddion ffisegol'!BD32="","",'Data nodweddion ffisegol'!BD32)</f>
        <v/>
      </c>
      <c r="BF32" s="23" t="str">
        <f t="shared" si="0"/>
        <v/>
      </c>
      <c r="BG32" s="24" t="str">
        <f t="shared" si="5"/>
        <v/>
      </c>
      <c r="BH32" s="24" t="str">
        <f t="shared" si="1"/>
        <v/>
      </c>
      <c r="BI32" s="24" t="str">
        <f t="shared" si="2"/>
        <v/>
      </c>
      <c r="BJ32" s="37" t="str">
        <f t="shared" si="3"/>
        <v/>
      </c>
      <c r="BK32" s="37" t="str">
        <f t="shared" si="4"/>
        <v/>
      </c>
      <c r="BL32" s="400"/>
    </row>
    <row r="33" spans="7:64" ht="20.149999999999999" customHeight="1" x14ac:dyDescent="0.35">
      <c r="G33" s="396"/>
      <c r="H33" s="23" t="str">
        <f>IF('Data nodweddion ffisegol'!H33="","",'Data nodweddion ffisegol'!H33)</f>
        <v/>
      </c>
      <c r="I33" s="25" t="str">
        <f>IF('Data nodweddion ffisegol'!I33="","",'Data nodweddion ffisegol'!I33)</f>
        <v/>
      </c>
      <c r="J33" s="24" t="str">
        <f>IF('Data nodweddion ffisegol'!J33="","",'Data nodweddion ffisegol'!J33)</f>
        <v/>
      </c>
      <c r="K33" s="204" t="str">
        <f>IFERROR(IF(J33="","",(IF(VLOOKUP(J33,'Gwybodaeth Ymgeiswyr'!$K$8:$L$37,2,0)="y","y",""))),"Manual entry required")</f>
        <v/>
      </c>
      <c r="L33" s="66" t="str">
        <f>IF('Data nodweddion ffisegol'!K33="","",'Data nodweddion ffisegol'!K33)</f>
        <v/>
      </c>
      <c r="M33" s="66" t="str">
        <f>IF('Data nodweddion ffisegol'!L33="","",'Data nodweddion ffisegol'!L33)</f>
        <v/>
      </c>
      <c r="N33" s="25" t="str">
        <f>IF('Data nodweddion ffisegol'!M33="","",'Data nodweddion ffisegol'!M33)</f>
        <v/>
      </c>
      <c r="O33" s="128" t="str">
        <f>IF('Data nodweddion ffisegol'!N33="","",'Data nodweddion ffisegol'!N33)</f>
        <v/>
      </c>
      <c r="P33" s="23" t="str">
        <f>IF('Data nodweddion ffisegol'!O33="","",'Data nodweddion ffisegol'!O33)</f>
        <v/>
      </c>
      <c r="Q33" s="24" t="str">
        <f>IF('Data nodweddion ffisegol'!P33="","",'Data nodweddion ffisegol'!P33)</f>
        <v/>
      </c>
      <c r="R33" s="24" t="str">
        <f>IF('Data nodweddion ffisegol'!Q33="","",'Data nodweddion ffisegol'!Q33)</f>
        <v/>
      </c>
      <c r="S33" s="24" t="str">
        <f>IF('Data nodweddion ffisegol'!R33="","",'Data nodweddion ffisegol'!R33)</f>
        <v/>
      </c>
      <c r="T33" s="24" t="str">
        <f>IF('Data nodweddion ffisegol'!S33="","",'Data nodweddion ffisegol'!S33)</f>
        <v/>
      </c>
      <c r="U33" s="37" t="str">
        <f>IF('Data nodweddion ffisegol'!T33="","",'Data nodweddion ffisegol'!T33)</f>
        <v/>
      </c>
      <c r="V33" s="24" t="str">
        <f>IF('Data nodweddion ffisegol'!U33="","",'Data nodweddion ffisegol'!U33)</f>
        <v/>
      </c>
      <c r="W33" s="24" t="str">
        <f>IF('Data nodweddion ffisegol'!V33="","",'Data nodweddion ffisegol'!V33)</f>
        <v/>
      </c>
      <c r="X33" s="24" t="str">
        <f>IF('Data nodweddion ffisegol'!W33="","",'Data nodweddion ffisegol'!W33)</f>
        <v/>
      </c>
      <c r="Y33" s="24" t="str">
        <f>IF('Data nodweddion ffisegol'!X33="","",'Data nodweddion ffisegol'!X33)</f>
        <v/>
      </c>
      <c r="Z33" s="24" t="str">
        <f>IF('Data nodweddion ffisegol'!Y33="","",'Data nodweddion ffisegol'!Y33)</f>
        <v/>
      </c>
      <c r="AA33" s="24" t="str">
        <f>IF('Data nodweddion ffisegol'!Z33="","",'Data nodweddion ffisegol'!Z33)</f>
        <v/>
      </c>
      <c r="AB33" s="24" t="str">
        <f>IF('Data nodweddion ffisegol'!AA33="","",'Data nodweddion ffisegol'!AA33)</f>
        <v/>
      </c>
      <c r="AC33" s="24" t="str">
        <f>IF('Data nodweddion ffisegol'!AB33="","",'Data nodweddion ffisegol'!AB33)</f>
        <v/>
      </c>
      <c r="AD33" s="24" t="str">
        <f>IF('Data nodweddion ffisegol'!AC33="","",'Data nodweddion ffisegol'!AC33)</f>
        <v/>
      </c>
      <c r="AE33" s="24" t="str">
        <f>IF('Data nodweddion ffisegol'!AD33="","",'Data nodweddion ffisegol'!AD33)</f>
        <v/>
      </c>
      <c r="AF33" s="37" t="str">
        <f>IF('Data nodweddion ffisegol'!AE33="","",'Data nodweddion ffisegol'!AE33)</f>
        <v/>
      </c>
      <c r="AG33" s="24" t="str">
        <f>IF('Data nodweddion ffisegol'!AF33="","",'Data nodweddion ffisegol'!AF33)</f>
        <v/>
      </c>
      <c r="AH33" s="24" t="str">
        <f>IF('Data nodweddion ffisegol'!AG33="","",'Data nodweddion ffisegol'!AG33)</f>
        <v/>
      </c>
      <c r="AI33" s="24" t="str">
        <f>IF('Data nodweddion ffisegol'!AH33="","",'Data nodweddion ffisegol'!AH33)</f>
        <v/>
      </c>
      <c r="AJ33" s="24" t="str">
        <f>IF('Data nodweddion ffisegol'!AI33="","",'Data nodweddion ffisegol'!AI33)</f>
        <v/>
      </c>
      <c r="AK33" s="24" t="str">
        <f>IF('Data nodweddion ffisegol'!AJ33="","",'Data nodweddion ffisegol'!AJ33)</f>
        <v/>
      </c>
      <c r="AL33" s="24" t="str">
        <f>IF('Data nodweddion ffisegol'!AK33="","",'Data nodweddion ffisegol'!AK33)</f>
        <v/>
      </c>
      <c r="AM33" s="24" t="str">
        <f>IF('Data nodweddion ffisegol'!AL33="","",'Data nodweddion ffisegol'!AL33)</f>
        <v/>
      </c>
      <c r="AN33" s="24" t="str">
        <f>IF('Data nodweddion ffisegol'!AM33="","",'Data nodweddion ffisegol'!AM33)</f>
        <v/>
      </c>
      <c r="AO33" s="24" t="str">
        <f>IF('Data nodweddion ffisegol'!AN33="","",'Data nodweddion ffisegol'!AN33)</f>
        <v/>
      </c>
      <c r="AP33" s="24" t="str">
        <f>IF('Data nodweddion ffisegol'!AO33="","",'Data nodweddion ffisegol'!AO33)</f>
        <v/>
      </c>
      <c r="AQ33" s="24" t="str">
        <f>IF('Data nodweddion ffisegol'!AP33="","",'Data nodweddion ffisegol'!AP33)</f>
        <v/>
      </c>
      <c r="AR33" s="24" t="str">
        <f>IF('Data nodweddion ffisegol'!AQ33="","",'Data nodweddion ffisegol'!AQ33)</f>
        <v/>
      </c>
      <c r="AS33" s="24" t="str">
        <f>IF('Data nodweddion ffisegol'!AR33="","",'Data nodweddion ffisegol'!AR33)</f>
        <v/>
      </c>
      <c r="AT33" s="24" t="str">
        <f>IF('Data nodweddion ffisegol'!AS33="","",'Data nodweddion ffisegol'!AS33)</f>
        <v/>
      </c>
      <c r="AU33" s="24" t="str">
        <f>IF('Data nodweddion ffisegol'!AT33="","",'Data nodweddion ffisegol'!AT33)</f>
        <v/>
      </c>
      <c r="AV33" s="24" t="str">
        <f>IF('Data nodweddion ffisegol'!AU33="","",'Data nodweddion ffisegol'!AU33)</f>
        <v/>
      </c>
      <c r="AW33" s="24" t="str">
        <f>IF('Data nodweddion ffisegol'!AV33="","",'Data nodweddion ffisegol'!AV33)</f>
        <v/>
      </c>
      <c r="AX33" s="24" t="str">
        <f>IF('Data nodweddion ffisegol'!AW33="","",'Data nodweddion ffisegol'!AW33)</f>
        <v/>
      </c>
      <c r="AY33" s="24" t="str">
        <f>IF('Data nodweddion ffisegol'!AX33="","",'Data nodweddion ffisegol'!AX33)</f>
        <v/>
      </c>
      <c r="AZ33" s="24" t="str">
        <f>IF('Data nodweddion ffisegol'!AY33="","",'Data nodweddion ffisegol'!AY33)</f>
        <v/>
      </c>
      <c r="BA33" s="24" t="str">
        <f>IF('Data nodweddion ffisegol'!AZ33="","",'Data nodweddion ffisegol'!AZ33)</f>
        <v/>
      </c>
      <c r="BB33" s="24" t="str">
        <f>IF('Data nodweddion ffisegol'!BA33="","",'Data nodweddion ffisegol'!BA33)</f>
        <v/>
      </c>
      <c r="BC33" s="24" t="str">
        <f>IF('Data nodweddion ffisegol'!BB33="","",'Data nodweddion ffisegol'!BB33)</f>
        <v/>
      </c>
      <c r="BD33" s="37" t="str">
        <f>IF('Data nodweddion ffisegol'!BC33="","",'Data nodweddion ffisegol'!BC33)</f>
        <v/>
      </c>
      <c r="BE33" s="24" t="str">
        <f>IF('Data nodweddion ffisegol'!BD33="","",'Data nodweddion ffisegol'!BD33)</f>
        <v/>
      </c>
      <c r="BF33" s="23" t="str">
        <f t="shared" si="0"/>
        <v/>
      </c>
      <c r="BG33" s="24" t="str">
        <f t="shared" si="5"/>
        <v/>
      </c>
      <c r="BH33" s="24" t="str">
        <f t="shared" si="1"/>
        <v/>
      </c>
      <c r="BI33" s="24" t="str">
        <f t="shared" si="2"/>
        <v/>
      </c>
      <c r="BJ33" s="37" t="str">
        <f t="shared" si="3"/>
        <v/>
      </c>
      <c r="BK33" s="37" t="str">
        <f t="shared" si="4"/>
        <v/>
      </c>
      <c r="BL33" s="400"/>
    </row>
    <row r="34" spans="7:64" ht="20.149999999999999" customHeight="1" x14ac:dyDescent="0.35">
      <c r="G34" s="396"/>
      <c r="H34" s="23" t="str">
        <f>IF('Data nodweddion ffisegol'!H34="","",'Data nodweddion ffisegol'!H34)</f>
        <v/>
      </c>
      <c r="I34" s="25" t="str">
        <f>IF('Data nodweddion ffisegol'!I34="","",'Data nodweddion ffisegol'!I34)</f>
        <v/>
      </c>
      <c r="J34" s="24" t="str">
        <f>IF('Data nodweddion ffisegol'!J34="","",'Data nodweddion ffisegol'!J34)</f>
        <v/>
      </c>
      <c r="K34" s="204" t="str">
        <f>IFERROR(IF(J34="","",(IF(VLOOKUP(J34,'Gwybodaeth Ymgeiswyr'!$K$8:$L$37,2,0)="y","y",""))),"Manual entry required")</f>
        <v/>
      </c>
      <c r="L34" s="66" t="str">
        <f>IF('Data nodweddion ffisegol'!K34="","",'Data nodweddion ffisegol'!K34)</f>
        <v/>
      </c>
      <c r="M34" s="66" t="str">
        <f>IF('Data nodweddion ffisegol'!L34="","",'Data nodweddion ffisegol'!L34)</f>
        <v/>
      </c>
      <c r="N34" s="25" t="str">
        <f>IF('Data nodweddion ffisegol'!M34="","",'Data nodweddion ffisegol'!M34)</f>
        <v/>
      </c>
      <c r="O34" s="128" t="str">
        <f>IF('Data nodweddion ffisegol'!N34="","",'Data nodweddion ffisegol'!N34)</f>
        <v/>
      </c>
      <c r="P34" s="23" t="str">
        <f>IF('Data nodweddion ffisegol'!O34="","",'Data nodweddion ffisegol'!O34)</f>
        <v/>
      </c>
      <c r="Q34" s="24" t="str">
        <f>IF('Data nodweddion ffisegol'!P34="","",'Data nodweddion ffisegol'!P34)</f>
        <v/>
      </c>
      <c r="R34" s="24" t="str">
        <f>IF('Data nodweddion ffisegol'!Q34="","",'Data nodweddion ffisegol'!Q34)</f>
        <v/>
      </c>
      <c r="S34" s="24" t="str">
        <f>IF('Data nodweddion ffisegol'!R34="","",'Data nodweddion ffisegol'!R34)</f>
        <v/>
      </c>
      <c r="T34" s="24" t="str">
        <f>IF('Data nodweddion ffisegol'!S34="","",'Data nodweddion ffisegol'!S34)</f>
        <v/>
      </c>
      <c r="U34" s="37" t="str">
        <f>IF('Data nodweddion ffisegol'!T34="","",'Data nodweddion ffisegol'!T34)</f>
        <v/>
      </c>
      <c r="V34" s="24" t="str">
        <f>IF('Data nodweddion ffisegol'!U34="","",'Data nodweddion ffisegol'!U34)</f>
        <v/>
      </c>
      <c r="W34" s="24" t="str">
        <f>IF('Data nodweddion ffisegol'!V34="","",'Data nodweddion ffisegol'!V34)</f>
        <v/>
      </c>
      <c r="X34" s="24" t="str">
        <f>IF('Data nodweddion ffisegol'!W34="","",'Data nodweddion ffisegol'!W34)</f>
        <v/>
      </c>
      <c r="Y34" s="24" t="str">
        <f>IF('Data nodweddion ffisegol'!X34="","",'Data nodweddion ffisegol'!X34)</f>
        <v/>
      </c>
      <c r="Z34" s="24" t="str">
        <f>IF('Data nodweddion ffisegol'!Y34="","",'Data nodweddion ffisegol'!Y34)</f>
        <v/>
      </c>
      <c r="AA34" s="24" t="str">
        <f>IF('Data nodweddion ffisegol'!Z34="","",'Data nodweddion ffisegol'!Z34)</f>
        <v/>
      </c>
      <c r="AB34" s="24" t="str">
        <f>IF('Data nodweddion ffisegol'!AA34="","",'Data nodweddion ffisegol'!AA34)</f>
        <v/>
      </c>
      <c r="AC34" s="24" t="str">
        <f>IF('Data nodweddion ffisegol'!AB34="","",'Data nodweddion ffisegol'!AB34)</f>
        <v/>
      </c>
      <c r="AD34" s="24" t="str">
        <f>IF('Data nodweddion ffisegol'!AC34="","",'Data nodweddion ffisegol'!AC34)</f>
        <v/>
      </c>
      <c r="AE34" s="24" t="str">
        <f>IF('Data nodweddion ffisegol'!AD34="","",'Data nodweddion ffisegol'!AD34)</f>
        <v/>
      </c>
      <c r="AF34" s="37" t="str">
        <f>IF('Data nodweddion ffisegol'!AE34="","",'Data nodweddion ffisegol'!AE34)</f>
        <v/>
      </c>
      <c r="AG34" s="24" t="str">
        <f>IF('Data nodweddion ffisegol'!AF34="","",'Data nodweddion ffisegol'!AF34)</f>
        <v/>
      </c>
      <c r="AH34" s="24" t="str">
        <f>IF('Data nodweddion ffisegol'!AG34="","",'Data nodweddion ffisegol'!AG34)</f>
        <v/>
      </c>
      <c r="AI34" s="24" t="str">
        <f>IF('Data nodweddion ffisegol'!AH34="","",'Data nodweddion ffisegol'!AH34)</f>
        <v/>
      </c>
      <c r="AJ34" s="24" t="str">
        <f>IF('Data nodweddion ffisegol'!AI34="","",'Data nodweddion ffisegol'!AI34)</f>
        <v/>
      </c>
      <c r="AK34" s="24" t="str">
        <f>IF('Data nodweddion ffisegol'!AJ34="","",'Data nodweddion ffisegol'!AJ34)</f>
        <v/>
      </c>
      <c r="AL34" s="24" t="str">
        <f>IF('Data nodweddion ffisegol'!AK34="","",'Data nodweddion ffisegol'!AK34)</f>
        <v/>
      </c>
      <c r="AM34" s="24" t="str">
        <f>IF('Data nodweddion ffisegol'!AL34="","",'Data nodweddion ffisegol'!AL34)</f>
        <v/>
      </c>
      <c r="AN34" s="24" t="str">
        <f>IF('Data nodweddion ffisegol'!AM34="","",'Data nodweddion ffisegol'!AM34)</f>
        <v/>
      </c>
      <c r="AO34" s="24" t="str">
        <f>IF('Data nodweddion ffisegol'!AN34="","",'Data nodweddion ffisegol'!AN34)</f>
        <v/>
      </c>
      <c r="AP34" s="24" t="str">
        <f>IF('Data nodweddion ffisegol'!AO34="","",'Data nodweddion ffisegol'!AO34)</f>
        <v/>
      </c>
      <c r="AQ34" s="24" t="str">
        <f>IF('Data nodweddion ffisegol'!AP34="","",'Data nodweddion ffisegol'!AP34)</f>
        <v/>
      </c>
      <c r="AR34" s="24" t="str">
        <f>IF('Data nodweddion ffisegol'!AQ34="","",'Data nodweddion ffisegol'!AQ34)</f>
        <v/>
      </c>
      <c r="AS34" s="24" t="str">
        <f>IF('Data nodweddion ffisegol'!AR34="","",'Data nodweddion ffisegol'!AR34)</f>
        <v/>
      </c>
      <c r="AT34" s="24" t="str">
        <f>IF('Data nodweddion ffisegol'!AS34="","",'Data nodweddion ffisegol'!AS34)</f>
        <v/>
      </c>
      <c r="AU34" s="24" t="str">
        <f>IF('Data nodweddion ffisegol'!AT34="","",'Data nodweddion ffisegol'!AT34)</f>
        <v/>
      </c>
      <c r="AV34" s="24" t="str">
        <f>IF('Data nodweddion ffisegol'!AU34="","",'Data nodweddion ffisegol'!AU34)</f>
        <v/>
      </c>
      <c r="AW34" s="24" t="str">
        <f>IF('Data nodweddion ffisegol'!AV34="","",'Data nodweddion ffisegol'!AV34)</f>
        <v/>
      </c>
      <c r="AX34" s="24" t="str">
        <f>IF('Data nodweddion ffisegol'!AW34="","",'Data nodweddion ffisegol'!AW34)</f>
        <v/>
      </c>
      <c r="AY34" s="24" t="str">
        <f>IF('Data nodweddion ffisegol'!AX34="","",'Data nodweddion ffisegol'!AX34)</f>
        <v/>
      </c>
      <c r="AZ34" s="24" t="str">
        <f>IF('Data nodweddion ffisegol'!AY34="","",'Data nodweddion ffisegol'!AY34)</f>
        <v/>
      </c>
      <c r="BA34" s="24" t="str">
        <f>IF('Data nodweddion ffisegol'!AZ34="","",'Data nodweddion ffisegol'!AZ34)</f>
        <v/>
      </c>
      <c r="BB34" s="24" t="str">
        <f>IF('Data nodweddion ffisegol'!BA34="","",'Data nodweddion ffisegol'!BA34)</f>
        <v/>
      </c>
      <c r="BC34" s="24" t="str">
        <f>IF('Data nodweddion ffisegol'!BB34="","",'Data nodweddion ffisegol'!BB34)</f>
        <v/>
      </c>
      <c r="BD34" s="37" t="str">
        <f>IF('Data nodweddion ffisegol'!BC34="","",'Data nodweddion ffisegol'!BC34)</f>
        <v/>
      </c>
      <c r="BE34" s="24" t="str">
        <f>IF('Data nodweddion ffisegol'!BD34="","",'Data nodweddion ffisegol'!BD34)</f>
        <v/>
      </c>
      <c r="BF34" s="23" t="str">
        <f t="shared" si="0"/>
        <v/>
      </c>
      <c r="BG34" s="24" t="str">
        <f t="shared" si="5"/>
        <v/>
      </c>
      <c r="BH34" s="24" t="str">
        <f t="shared" si="1"/>
        <v/>
      </c>
      <c r="BI34" s="24" t="str">
        <f t="shared" si="2"/>
        <v/>
      </c>
      <c r="BJ34" s="37" t="str">
        <f t="shared" si="3"/>
        <v/>
      </c>
      <c r="BK34" s="37" t="str">
        <f t="shared" si="4"/>
        <v/>
      </c>
      <c r="BL34" s="400"/>
    </row>
    <row r="35" spans="7:64" ht="20.149999999999999" customHeight="1" x14ac:dyDescent="0.35">
      <c r="G35" s="396"/>
      <c r="H35" s="23" t="str">
        <f>IF('Data nodweddion ffisegol'!H35="","",'Data nodweddion ffisegol'!H35)</f>
        <v/>
      </c>
      <c r="I35" s="25" t="str">
        <f>IF('Data nodweddion ffisegol'!I35="","",'Data nodweddion ffisegol'!I35)</f>
        <v/>
      </c>
      <c r="J35" s="24" t="str">
        <f>IF('Data nodweddion ffisegol'!J35="","",'Data nodweddion ffisegol'!J35)</f>
        <v/>
      </c>
      <c r="K35" s="204" t="str">
        <f>IFERROR(IF(J35="","",(IF(VLOOKUP(J35,'Gwybodaeth Ymgeiswyr'!$K$8:$L$37,2,0)="y","y",""))),"Manual entry required")</f>
        <v/>
      </c>
      <c r="L35" s="66" t="str">
        <f>IF('Data nodweddion ffisegol'!K35="","",'Data nodweddion ffisegol'!K35)</f>
        <v/>
      </c>
      <c r="M35" s="66" t="str">
        <f>IF('Data nodweddion ffisegol'!L35="","",'Data nodweddion ffisegol'!L35)</f>
        <v/>
      </c>
      <c r="N35" s="25" t="str">
        <f>IF('Data nodweddion ffisegol'!M35="","",'Data nodweddion ffisegol'!M35)</f>
        <v/>
      </c>
      <c r="O35" s="128" t="str">
        <f>IF('Data nodweddion ffisegol'!N35="","",'Data nodweddion ffisegol'!N35)</f>
        <v/>
      </c>
      <c r="P35" s="23" t="str">
        <f>IF('Data nodweddion ffisegol'!O35="","",'Data nodweddion ffisegol'!O35)</f>
        <v/>
      </c>
      <c r="Q35" s="24" t="str">
        <f>IF('Data nodweddion ffisegol'!P35="","",'Data nodweddion ffisegol'!P35)</f>
        <v/>
      </c>
      <c r="R35" s="24" t="str">
        <f>IF('Data nodweddion ffisegol'!Q35="","",'Data nodweddion ffisegol'!Q35)</f>
        <v/>
      </c>
      <c r="S35" s="24" t="str">
        <f>IF('Data nodweddion ffisegol'!R35="","",'Data nodweddion ffisegol'!R35)</f>
        <v/>
      </c>
      <c r="T35" s="24" t="str">
        <f>IF('Data nodweddion ffisegol'!S35="","",'Data nodweddion ffisegol'!S35)</f>
        <v/>
      </c>
      <c r="U35" s="37" t="str">
        <f>IF('Data nodweddion ffisegol'!T35="","",'Data nodweddion ffisegol'!T35)</f>
        <v/>
      </c>
      <c r="V35" s="24" t="str">
        <f>IF('Data nodweddion ffisegol'!U35="","",'Data nodweddion ffisegol'!U35)</f>
        <v/>
      </c>
      <c r="W35" s="24" t="str">
        <f>IF('Data nodweddion ffisegol'!V35="","",'Data nodweddion ffisegol'!V35)</f>
        <v/>
      </c>
      <c r="X35" s="24" t="str">
        <f>IF('Data nodweddion ffisegol'!W35="","",'Data nodweddion ffisegol'!W35)</f>
        <v/>
      </c>
      <c r="Y35" s="24" t="str">
        <f>IF('Data nodweddion ffisegol'!X35="","",'Data nodweddion ffisegol'!X35)</f>
        <v/>
      </c>
      <c r="Z35" s="24" t="str">
        <f>IF('Data nodweddion ffisegol'!Y35="","",'Data nodweddion ffisegol'!Y35)</f>
        <v/>
      </c>
      <c r="AA35" s="24" t="str">
        <f>IF('Data nodweddion ffisegol'!Z35="","",'Data nodweddion ffisegol'!Z35)</f>
        <v/>
      </c>
      <c r="AB35" s="24" t="str">
        <f>IF('Data nodweddion ffisegol'!AA35="","",'Data nodweddion ffisegol'!AA35)</f>
        <v/>
      </c>
      <c r="AC35" s="24" t="str">
        <f>IF('Data nodweddion ffisegol'!AB35="","",'Data nodweddion ffisegol'!AB35)</f>
        <v/>
      </c>
      <c r="AD35" s="24" t="str">
        <f>IF('Data nodweddion ffisegol'!AC35="","",'Data nodweddion ffisegol'!AC35)</f>
        <v/>
      </c>
      <c r="AE35" s="24" t="str">
        <f>IF('Data nodweddion ffisegol'!AD35="","",'Data nodweddion ffisegol'!AD35)</f>
        <v/>
      </c>
      <c r="AF35" s="37" t="str">
        <f>IF('Data nodweddion ffisegol'!AE35="","",'Data nodweddion ffisegol'!AE35)</f>
        <v/>
      </c>
      <c r="AG35" s="24" t="str">
        <f>IF('Data nodweddion ffisegol'!AF35="","",'Data nodweddion ffisegol'!AF35)</f>
        <v/>
      </c>
      <c r="AH35" s="24" t="str">
        <f>IF('Data nodweddion ffisegol'!AG35="","",'Data nodweddion ffisegol'!AG35)</f>
        <v/>
      </c>
      <c r="AI35" s="24" t="str">
        <f>IF('Data nodweddion ffisegol'!AH35="","",'Data nodweddion ffisegol'!AH35)</f>
        <v/>
      </c>
      <c r="AJ35" s="24" t="str">
        <f>IF('Data nodweddion ffisegol'!AI35="","",'Data nodweddion ffisegol'!AI35)</f>
        <v/>
      </c>
      <c r="AK35" s="24" t="str">
        <f>IF('Data nodweddion ffisegol'!AJ35="","",'Data nodweddion ffisegol'!AJ35)</f>
        <v/>
      </c>
      <c r="AL35" s="24" t="str">
        <f>IF('Data nodweddion ffisegol'!AK35="","",'Data nodweddion ffisegol'!AK35)</f>
        <v/>
      </c>
      <c r="AM35" s="24" t="str">
        <f>IF('Data nodweddion ffisegol'!AL35="","",'Data nodweddion ffisegol'!AL35)</f>
        <v/>
      </c>
      <c r="AN35" s="24" t="str">
        <f>IF('Data nodweddion ffisegol'!AM35="","",'Data nodweddion ffisegol'!AM35)</f>
        <v/>
      </c>
      <c r="AO35" s="24" t="str">
        <f>IF('Data nodweddion ffisegol'!AN35="","",'Data nodweddion ffisegol'!AN35)</f>
        <v/>
      </c>
      <c r="AP35" s="24" t="str">
        <f>IF('Data nodweddion ffisegol'!AO35="","",'Data nodweddion ffisegol'!AO35)</f>
        <v/>
      </c>
      <c r="AQ35" s="24" t="str">
        <f>IF('Data nodweddion ffisegol'!AP35="","",'Data nodweddion ffisegol'!AP35)</f>
        <v/>
      </c>
      <c r="AR35" s="24" t="str">
        <f>IF('Data nodweddion ffisegol'!AQ35="","",'Data nodweddion ffisegol'!AQ35)</f>
        <v/>
      </c>
      <c r="AS35" s="24" t="str">
        <f>IF('Data nodweddion ffisegol'!AR35="","",'Data nodweddion ffisegol'!AR35)</f>
        <v/>
      </c>
      <c r="AT35" s="24" t="str">
        <f>IF('Data nodweddion ffisegol'!AS35="","",'Data nodweddion ffisegol'!AS35)</f>
        <v/>
      </c>
      <c r="AU35" s="24" t="str">
        <f>IF('Data nodweddion ffisegol'!AT35="","",'Data nodweddion ffisegol'!AT35)</f>
        <v/>
      </c>
      <c r="AV35" s="24" t="str">
        <f>IF('Data nodweddion ffisegol'!AU35="","",'Data nodweddion ffisegol'!AU35)</f>
        <v/>
      </c>
      <c r="AW35" s="24" t="str">
        <f>IF('Data nodweddion ffisegol'!AV35="","",'Data nodweddion ffisegol'!AV35)</f>
        <v/>
      </c>
      <c r="AX35" s="24" t="str">
        <f>IF('Data nodweddion ffisegol'!AW35="","",'Data nodweddion ffisegol'!AW35)</f>
        <v/>
      </c>
      <c r="AY35" s="24" t="str">
        <f>IF('Data nodweddion ffisegol'!AX35="","",'Data nodweddion ffisegol'!AX35)</f>
        <v/>
      </c>
      <c r="AZ35" s="24" t="str">
        <f>IF('Data nodweddion ffisegol'!AY35="","",'Data nodweddion ffisegol'!AY35)</f>
        <v/>
      </c>
      <c r="BA35" s="24" t="str">
        <f>IF('Data nodweddion ffisegol'!AZ35="","",'Data nodweddion ffisegol'!AZ35)</f>
        <v/>
      </c>
      <c r="BB35" s="24" t="str">
        <f>IF('Data nodweddion ffisegol'!BA35="","",'Data nodweddion ffisegol'!BA35)</f>
        <v/>
      </c>
      <c r="BC35" s="24" t="str">
        <f>IF('Data nodweddion ffisegol'!BB35="","",'Data nodweddion ffisegol'!BB35)</f>
        <v/>
      </c>
      <c r="BD35" s="37" t="str">
        <f>IF('Data nodweddion ffisegol'!BC35="","",'Data nodweddion ffisegol'!BC35)</f>
        <v/>
      </c>
      <c r="BE35" s="24" t="str">
        <f>IF('Data nodweddion ffisegol'!BD35="","",'Data nodweddion ffisegol'!BD35)</f>
        <v/>
      </c>
      <c r="BF35" s="23" t="str">
        <f t="shared" si="0"/>
        <v/>
      </c>
      <c r="BG35" s="24" t="str">
        <f t="shared" si="5"/>
        <v/>
      </c>
      <c r="BH35" s="24" t="str">
        <f t="shared" si="1"/>
        <v/>
      </c>
      <c r="BI35" s="24" t="str">
        <f t="shared" si="2"/>
        <v/>
      </c>
      <c r="BJ35" s="37" t="str">
        <f t="shared" si="3"/>
        <v/>
      </c>
      <c r="BK35" s="37" t="str">
        <f t="shared" si="4"/>
        <v/>
      </c>
      <c r="BL35" s="400"/>
    </row>
    <row r="36" spans="7:64" ht="20.149999999999999" customHeight="1" x14ac:dyDescent="0.35">
      <c r="G36" s="396"/>
      <c r="H36" s="23" t="str">
        <f>IF('Data nodweddion ffisegol'!H36="","",'Data nodweddion ffisegol'!H36)</f>
        <v/>
      </c>
      <c r="I36" s="25" t="str">
        <f>IF('Data nodweddion ffisegol'!I36="","",'Data nodweddion ffisegol'!I36)</f>
        <v/>
      </c>
      <c r="J36" s="24" t="str">
        <f>IF('Data nodweddion ffisegol'!J36="","",'Data nodweddion ffisegol'!J36)</f>
        <v/>
      </c>
      <c r="K36" s="204" t="str">
        <f>IFERROR(IF(J36="","",(IF(VLOOKUP(J36,'Gwybodaeth Ymgeiswyr'!$K$8:$L$37,2,0)="y","y",""))),"Manual entry required")</f>
        <v/>
      </c>
      <c r="L36" s="66" t="str">
        <f>IF('Data nodweddion ffisegol'!K36="","",'Data nodweddion ffisegol'!K36)</f>
        <v/>
      </c>
      <c r="M36" s="66" t="str">
        <f>IF('Data nodweddion ffisegol'!L36="","",'Data nodweddion ffisegol'!L36)</f>
        <v/>
      </c>
      <c r="N36" s="25" t="str">
        <f>IF('Data nodweddion ffisegol'!M36="","",'Data nodweddion ffisegol'!M36)</f>
        <v/>
      </c>
      <c r="O36" s="128" t="str">
        <f>IF('Data nodweddion ffisegol'!N36="","",'Data nodweddion ffisegol'!N36)</f>
        <v/>
      </c>
      <c r="P36" s="23" t="str">
        <f>IF('Data nodweddion ffisegol'!O36="","",'Data nodweddion ffisegol'!O36)</f>
        <v/>
      </c>
      <c r="Q36" s="24" t="str">
        <f>IF('Data nodweddion ffisegol'!P36="","",'Data nodweddion ffisegol'!P36)</f>
        <v/>
      </c>
      <c r="R36" s="24" t="str">
        <f>IF('Data nodweddion ffisegol'!Q36="","",'Data nodweddion ffisegol'!Q36)</f>
        <v/>
      </c>
      <c r="S36" s="24" t="str">
        <f>IF('Data nodweddion ffisegol'!R36="","",'Data nodweddion ffisegol'!R36)</f>
        <v/>
      </c>
      <c r="T36" s="24" t="str">
        <f>IF('Data nodweddion ffisegol'!S36="","",'Data nodweddion ffisegol'!S36)</f>
        <v/>
      </c>
      <c r="U36" s="37" t="str">
        <f>IF('Data nodweddion ffisegol'!T36="","",'Data nodweddion ffisegol'!T36)</f>
        <v/>
      </c>
      <c r="V36" s="24" t="str">
        <f>IF('Data nodweddion ffisegol'!U36="","",'Data nodweddion ffisegol'!U36)</f>
        <v/>
      </c>
      <c r="W36" s="24" t="str">
        <f>IF('Data nodweddion ffisegol'!V36="","",'Data nodweddion ffisegol'!V36)</f>
        <v/>
      </c>
      <c r="X36" s="24" t="str">
        <f>IF('Data nodweddion ffisegol'!W36="","",'Data nodweddion ffisegol'!W36)</f>
        <v/>
      </c>
      <c r="Y36" s="24" t="str">
        <f>IF('Data nodweddion ffisegol'!X36="","",'Data nodweddion ffisegol'!X36)</f>
        <v/>
      </c>
      <c r="Z36" s="24" t="str">
        <f>IF('Data nodweddion ffisegol'!Y36="","",'Data nodweddion ffisegol'!Y36)</f>
        <v/>
      </c>
      <c r="AA36" s="24" t="str">
        <f>IF('Data nodweddion ffisegol'!Z36="","",'Data nodweddion ffisegol'!Z36)</f>
        <v/>
      </c>
      <c r="AB36" s="24" t="str">
        <f>IF('Data nodweddion ffisegol'!AA36="","",'Data nodweddion ffisegol'!AA36)</f>
        <v/>
      </c>
      <c r="AC36" s="24" t="str">
        <f>IF('Data nodweddion ffisegol'!AB36="","",'Data nodweddion ffisegol'!AB36)</f>
        <v/>
      </c>
      <c r="AD36" s="24" t="str">
        <f>IF('Data nodweddion ffisegol'!AC36="","",'Data nodweddion ffisegol'!AC36)</f>
        <v/>
      </c>
      <c r="AE36" s="24" t="str">
        <f>IF('Data nodweddion ffisegol'!AD36="","",'Data nodweddion ffisegol'!AD36)</f>
        <v/>
      </c>
      <c r="AF36" s="37" t="str">
        <f>IF('Data nodweddion ffisegol'!AE36="","",'Data nodweddion ffisegol'!AE36)</f>
        <v/>
      </c>
      <c r="AG36" s="24" t="str">
        <f>IF('Data nodweddion ffisegol'!AF36="","",'Data nodweddion ffisegol'!AF36)</f>
        <v/>
      </c>
      <c r="AH36" s="24" t="str">
        <f>IF('Data nodweddion ffisegol'!AG36="","",'Data nodweddion ffisegol'!AG36)</f>
        <v/>
      </c>
      <c r="AI36" s="24" t="str">
        <f>IF('Data nodweddion ffisegol'!AH36="","",'Data nodweddion ffisegol'!AH36)</f>
        <v/>
      </c>
      <c r="AJ36" s="24" t="str">
        <f>IF('Data nodweddion ffisegol'!AI36="","",'Data nodweddion ffisegol'!AI36)</f>
        <v/>
      </c>
      <c r="AK36" s="24" t="str">
        <f>IF('Data nodweddion ffisegol'!AJ36="","",'Data nodweddion ffisegol'!AJ36)</f>
        <v/>
      </c>
      <c r="AL36" s="24" t="str">
        <f>IF('Data nodweddion ffisegol'!AK36="","",'Data nodweddion ffisegol'!AK36)</f>
        <v/>
      </c>
      <c r="AM36" s="24" t="str">
        <f>IF('Data nodweddion ffisegol'!AL36="","",'Data nodweddion ffisegol'!AL36)</f>
        <v/>
      </c>
      <c r="AN36" s="24" t="str">
        <f>IF('Data nodweddion ffisegol'!AM36="","",'Data nodweddion ffisegol'!AM36)</f>
        <v/>
      </c>
      <c r="AO36" s="24" t="str">
        <f>IF('Data nodweddion ffisegol'!AN36="","",'Data nodweddion ffisegol'!AN36)</f>
        <v/>
      </c>
      <c r="AP36" s="24" t="str">
        <f>IF('Data nodweddion ffisegol'!AO36="","",'Data nodweddion ffisegol'!AO36)</f>
        <v/>
      </c>
      <c r="AQ36" s="24" t="str">
        <f>IF('Data nodweddion ffisegol'!AP36="","",'Data nodweddion ffisegol'!AP36)</f>
        <v/>
      </c>
      <c r="AR36" s="24" t="str">
        <f>IF('Data nodweddion ffisegol'!AQ36="","",'Data nodweddion ffisegol'!AQ36)</f>
        <v/>
      </c>
      <c r="AS36" s="24" t="str">
        <f>IF('Data nodweddion ffisegol'!AR36="","",'Data nodweddion ffisegol'!AR36)</f>
        <v/>
      </c>
      <c r="AT36" s="24" t="str">
        <f>IF('Data nodweddion ffisegol'!AS36="","",'Data nodweddion ffisegol'!AS36)</f>
        <v/>
      </c>
      <c r="AU36" s="24" t="str">
        <f>IF('Data nodweddion ffisegol'!AT36="","",'Data nodweddion ffisegol'!AT36)</f>
        <v/>
      </c>
      <c r="AV36" s="24" t="str">
        <f>IF('Data nodweddion ffisegol'!AU36="","",'Data nodweddion ffisegol'!AU36)</f>
        <v/>
      </c>
      <c r="AW36" s="24" t="str">
        <f>IF('Data nodweddion ffisegol'!AV36="","",'Data nodweddion ffisegol'!AV36)</f>
        <v/>
      </c>
      <c r="AX36" s="24" t="str">
        <f>IF('Data nodweddion ffisegol'!AW36="","",'Data nodweddion ffisegol'!AW36)</f>
        <v/>
      </c>
      <c r="AY36" s="24" t="str">
        <f>IF('Data nodweddion ffisegol'!AX36="","",'Data nodweddion ffisegol'!AX36)</f>
        <v/>
      </c>
      <c r="AZ36" s="24" t="str">
        <f>IF('Data nodweddion ffisegol'!AY36="","",'Data nodweddion ffisegol'!AY36)</f>
        <v/>
      </c>
      <c r="BA36" s="24" t="str">
        <f>IF('Data nodweddion ffisegol'!AZ36="","",'Data nodweddion ffisegol'!AZ36)</f>
        <v/>
      </c>
      <c r="BB36" s="24" t="str">
        <f>IF('Data nodweddion ffisegol'!BA36="","",'Data nodweddion ffisegol'!BA36)</f>
        <v/>
      </c>
      <c r="BC36" s="24" t="str">
        <f>IF('Data nodweddion ffisegol'!BB36="","",'Data nodweddion ffisegol'!BB36)</f>
        <v/>
      </c>
      <c r="BD36" s="37" t="str">
        <f>IF('Data nodweddion ffisegol'!BC36="","",'Data nodweddion ffisegol'!BC36)</f>
        <v/>
      </c>
      <c r="BE36" s="24" t="str">
        <f>IF('Data nodweddion ffisegol'!BD36="","",'Data nodweddion ffisegol'!BD36)</f>
        <v/>
      </c>
      <c r="BF36" s="23" t="str">
        <f t="shared" si="0"/>
        <v/>
      </c>
      <c r="BG36" s="24" t="str">
        <f t="shared" si="5"/>
        <v/>
      </c>
      <c r="BH36" s="24" t="str">
        <f t="shared" si="1"/>
        <v/>
      </c>
      <c r="BI36" s="24" t="str">
        <f t="shared" si="2"/>
        <v/>
      </c>
      <c r="BJ36" s="37" t="str">
        <f t="shared" si="3"/>
        <v/>
      </c>
      <c r="BK36" s="37" t="str">
        <f t="shared" si="4"/>
        <v/>
      </c>
      <c r="BL36" s="400"/>
    </row>
    <row r="37" spans="7:64" ht="20.149999999999999" customHeight="1" x14ac:dyDescent="0.35">
      <c r="G37" s="396"/>
      <c r="H37" s="23" t="str">
        <f>IF('Data nodweddion ffisegol'!H37="","",'Data nodweddion ffisegol'!H37)</f>
        <v/>
      </c>
      <c r="I37" s="25" t="str">
        <f>IF('Data nodweddion ffisegol'!I37="","",'Data nodweddion ffisegol'!I37)</f>
        <v/>
      </c>
      <c r="J37" s="24" t="str">
        <f>IF('Data nodweddion ffisegol'!J37="","",'Data nodweddion ffisegol'!J37)</f>
        <v/>
      </c>
      <c r="K37" s="204" t="str">
        <f>IFERROR(IF(J37="","",(IF(VLOOKUP(J37,'Gwybodaeth Ymgeiswyr'!$K$8:$L$37,2,0)="y","y",""))),"Manual entry required")</f>
        <v/>
      </c>
      <c r="L37" s="66" t="str">
        <f>IF('Data nodweddion ffisegol'!K37="","",'Data nodweddion ffisegol'!K37)</f>
        <v/>
      </c>
      <c r="M37" s="66" t="str">
        <f>IF('Data nodweddion ffisegol'!L37="","",'Data nodweddion ffisegol'!L37)</f>
        <v/>
      </c>
      <c r="N37" s="25" t="str">
        <f>IF('Data nodweddion ffisegol'!M37="","",'Data nodweddion ffisegol'!M37)</f>
        <v/>
      </c>
      <c r="O37" s="128" t="str">
        <f>IF('Data nodweddion ffisegol'!N37="","",'Data nodweddion ffisegol'!N37)</f>
        <v/>
      </c>
      <c r="P37" s="23" t="str">
        <f>IF('Data nodweddion ffisegol'!O37="","",'Data nodweddion ffisegol'!O37)</f>
        <v/>
      </c>
      <c r="Q37" s="24" t="str">
        <f>IF('Data nodweddion ffisegol'!P37="","",'Data nodweddion ffisegol'!P37)</f>
        <v/>
      </c>
      <c r="R37" s="24" t="str">
        <f>IF('Data nodweddion ffisegol'!Q37="","",'Data nodweddion ffisegol'!Q37)</f>
        <v/>
      </c>
      <c r="S37" s="24" t="str">
        <f>IF('Data nodweddion ffisegol'!R37="","",'Data nodweddion ffisegol'!R37)</f>
        <v/>
      </c>
      <c r="T37" s="24" t="str">
        <f>IF('Data nodweddion ffisegol'!S37="","",'Data nodweddion ffisegol'!S37)</f>
        <v/>
      </c>
      <c r="U37" s="37" t="str">
        <f>IF('Data nodweddion ffisegol'!T37="","",'Data nodweddion ffisegol'!T37)</f>
        <v/>
      </c>
      <c r="V37" s="24" t="str">
        <f>IF('Data nodweddion ffisegol'!U37="","",'Data nodweddion ffisegol'!U37)</f>
        <v/>
      </c>
      <c r="W37" s="24" t="str">
        <f>IF('Data nodweddion ffisegol'!V37="","",'Data nodweddion ffisegol'!V37)</f>
        <v/>
      </c>
      <c r="X37" s="24" t="str">
        <f>IF('Data nodweddion ffisegol'!W37="","",'Data nodweddion ffisegol'!W37)</f>
        <v/>
      </c>
      <c r="Y37" s="24" t="str">
        <f>IF('Data nodweddion ffisegol'!X37="","",'Data nodweddion ffisegol'!X37)</f>
        <v/>
      </c>
      <c r="Z37" s="24" t="str">
        <f>IF('Data nodweddion ffisegol'!Y37="","",'Data nodweddion ffisegol'!Y37)</f>
        <v/>
      </c>
      <c r="AA37" s="24" t="str">
        <f>IF('Data nodweddion ffisegol'!Z37="","",'Data nodweddion ffisegol'!Z37)</f>
        <v/>
      </c>
      <c r="AB37" s="24" t="str">
        <f>IF('Data nodweddion ffisegol'!AA37="","",'Data nodweddion ffisegol'!AA37)</f>
        <v/>
      </c>
      <c r="AC37" s="24" t="str">
        <f>IF('Data nodweddion ffisegol'!AB37="","",'Data nodweddion ffisegol'!AB37)</f>
        <v/>
      </c>
      <c r="AD37" s="24" t="str">
        <f>IF('Data nodweddion ffisegol'!AC37="","",'Data nodweddion ffisegol'!AC37)</f>
        <v/>
      </c>
      <c r="AE37" s="24" t="str">
        <f>IF('Data nodweddion ffisegol'!AD37="","",'Data nodweddion ffisegol'!AD37)</f>
        <v/>
      </c>
      <c r="AF37" s="37" t="str">
        <f>IF('Data nodweddion ffisegol'!AE37="","",'Data nodweddion ffisegol'!AE37)</f>
        <v/>
      </c>
      <c r="AG37" s="24" t="str">
        <f>IF('Data nodweddion ffisegol'!AF37="","",'Data nodweddion ffisegol'!AF37)</f>
        <v/>
      </c>
      <c r="AH37" s="24" t="str">
        <f>IF('Data nodweddion ffisegol'!AG37="","",'Data nodweddion ffisegol'!AG37)</f>
        <v/>
      </c>
      <c r="AI37" s="24" t="str">
        <f>IF('Data nodweddion ffisegol'!AH37="","",'Data nodweddion ffisegol'!AH37)</f>
        <v/>
      </c>
      <c r="AJ37" s="24" t="str">
        <f>IF('Data nodweddion ffisegol'!AI37="","",'Data nodweddion ffisegol'!AI37)</f>
        <v/>
      </c>
      <c r="AK37" s="24" t="str">
        <f>IF('Data nodweddion ffisegol'!AJ37="","",'Data nodweddion ffisegol'!AJ37)</f>
        <v/>
      </c>
      <c r="AL37" s="24" t="str">
        <f>IF('Data nodweddion ffisegol'!AK37="","",'Data nodweddion ffisegol'!AK37)</f>
        <v/>
      </c>
      <c r="AM37" s="24" t="str">
        <f>IF('Data nodweddion ffisegol'!AL37="","",'Data nodweddion ffisegol'!AL37)</f>
        <v/>
      </c>
      <c r="AN37" s="24" t="str">
        <f>IF('Data nodweddion ffisegol'!AM37="","",'Data nodweddion ffisegol'!AM37)</f>
        <v/>
      </c>
      <c r="AO37" s="24" t="str">
        <f>IF('Data nodweddion ffisegol'!AN37="","",'Data nodweddion ffisegol'!AN37)</f>
        <v/>
      </c>
      <c r="AP37" s="24" t="str">
        <f>IF('Data nodweddion ffisegol'!AO37="","",'Data nodweddion ffisegol'!AO37)</f>
        <v/>
      </c>
      <c r="AQ37" s="24" t="str">
        <f>IF('Data nodweddion ffisegol'!AP37="","",'Data nodweddion ffisegol'!AP37)</f>
        <v/>
      </c>
      <c r="AR37" s="24" t="str">
        <f>IF('Data nodweddion ffisegol'!AQ37="","",'Data nodweddion ffisegol'!AQ37)</f>
        <v/>
      </c>
      <c r="AS37" s="24" t="str">
        <f>IF('Data nodweddion ffisegol'!AR37="","",'Data nodweddion ffisegol'!AR37)</f>
        <v/>
      </c>
      <c r="AT37" s="24" t="str">
        <f>IF('Data nodweddion ffisegol'!AS37="","",'Data nodweddion ffisegol'!AS37)</f>
        <v/>
      </c>
      <c r="AU37" s="24" t="str">
        <f>IF('Data nodweddion ffisegol'!AT37="","",'Data nodweddion ffisegol'!AT37)</f>
        <v/>
      </c>
      <c r="AV37" s="24" t="str">
        <f>IF('Data nodweddion ffisegol'!AU37="","",'Data nodweddion ffisegol'!AU37)</f>
        <v/>
      </c>
      <c r="AW37" s="24" t="str">
        <f>IF('Data nodweddion ffisegol'!AV37="","",'Data nodweddion ffisegol'!AV37)</f>
        <v/>
      </c>
      <c r="AX37" s="24" t="str">
        <f>IF('Data nodweddion ffisegol'!AW37="","",'Data nodweddion ffisegol'!AW37)</f>
        <v/>
      </c>
      <c r="AY37" s="24" t="str">
        <f>IF('Data nodweddion ffisegol'!AX37="","",'Data nodweddion ffisegol'!AX37)</f>
        <v/>
      </c>
      <c r="AZ37" s="24" t="str">
        <f>IF('Data nodweddion ffisegol'!AY37="","",'Data nodweddion ffisegol'!AY37)</f>
        <v/>
      </c>
      <c r="BA37" s="24" t="str">
        <f>IF('Data nodweddion ffisegol'!AZ37="","",'Data nodweddion ffisegol'!AZ37)</f>
        <v/>
      </c>
      <c r="BB37" s="24" t="str">
        <f>IF('Data nodweddion ffisegol'!BA37="","",'Data nodweddion ffisegol'!BA37)</f>
        <v/>
      </c>
      <c r="BC37" s="24" t="str">
        <f>IF('Data nodweddion ffisegol'!BB37="","",'Data nodweddion ffisegol'!BB37)</f>
        <v/>
      </c>
      <c r="BD37" s="37" t="str">
        <f>IF('Data nodweddion ffisegol'!BC37="","",'Data nodweddion ffisegol'!BC37)</f>
        <v/>
      </c>
      <c r="BE37" s="24" t="str">
        <f>IF('Data nodweddion ffisegol'!BD37="","",'Data nodweddion ffisegol'!BD37)</f>
        <v/>
      </c>
      <c r="BF37" s="23" t="str">
        <f t="shared" si="0"/>
        <v/>
      </c>
      <c r="BG37" s="24" t="str">
        <f t="shared" si="5"/>
        <v/>
      </c>
      <c r="BH37" s="24" t="str">
        <f t="shared" si="1"/>
        <v/>
      </c>
      <c r="BI37" s="24" t="str">
        <f t="shared" si="2"/>
        <v/>
      </c>
      <c r="BJ37" s="37" t="str">
        <f t="shared" si="3"/>
        <v/>
      </c>
      <c r="BK37" s="37" t="str">
        <f t="shared" si="4"/>
        <v/>
      </c>
      <c r="BL37" s="400"/>
    </row>
    <row r="38" spans="7:64" ht="20.149999999999999" customHeight="1" thickBot="1" x14ac:dyDescent="0.4">
      <c r="G38" s="396"/>
      <c r="H38" s="28" t="str">
        <f>IF('Data nodweddion ffisegol'!H38="","",'Data nodweddion ffisegol'!H38)</f>
        <v/>
      </c>
      <c r="I38" s="30" t="str">
        <f>IF('Data nodweddion ffisegol'!I38="","",'Data nodweddion ffisegol'!I38)</f>
        <v/>
      </c>
      <c r="J38" s="29" t="str">
        <f>IF('Data nodweddion ffisegol'!J38="","",'Data nodweddion ffisegol'!J38)</f>
        <v/>
      </c>
      <c r="K38" s="209" t="str">
        <f>IFERROR(IF(J38="","",(IF(VLOOKUP(J38,'Gwybodaeth Ymgeiswyr'!$K$8:$L$37,2,0)="y","y",""))),"Manual entry required")</f>
        <v/>
      </c>
      <c r="L38" s="73" t="str">
        <f>IF('Data nodweddion ffisegol'!K38="","",'Data nodweddion ffisegol'!K38)</f>
        <v/>
      </c>
      <c r="M38" s="73" t="str">
        <f>IF('Data nodweddion ffisegol'!L38="","",'Data nodweddion ffisegol'!L38)</f>
        <v/>
      </c>
      <c r="N38" s="30" t="str">
        <f>IF('Data nodweddion ffisegol'!M38="","",'Data nodweddion ffisegol'!M38)</f>
        <v/>
      </c>
      <c r="O38" s="145" t="str">
        <f>IF('Data nodweddion ffisegol'!N38="","",'Data nodweddion ffisegol'!N38)</f>
        <v/>
      </c>
      <c r="P38" s="28" t="str">
        <f>IF('Data nodweddion ffisegol'!O38="","",'Data nodweddion ffisegol'!O38)</f>
        <v/>
      </c>
      <c r="Q38" s="29" t="str">
        <f>IF('Data nodweddion ffisegol'!P38="","",'Data nodweddion ffisegol'!P38)</f>
        <v/>
      </c>
      <c r="R38" s="29" t="str">
        <f>IF('Data nodweddion ffisegol'!Q38="","",'Data nodweddion ffisegol'!Q38)</f>
        <v/>
      </c>
      <c r="S38" s="29" t="str">
        <f>IF('Data nodweddion ffisegol'!R38="","",'Data nodweddion ffisegol'!R38)</f>
        <v/>
      </c>
      <c r="T38" s="29" t="str">
        <f>IF('Data nodweddion ffisegol'!S38="","",'Data nodweddion ffisegol'!S38)</f>
        <v/>
      </c>
      <c r="U38" s="38" t="str">
        <f>IF('Data nodweddion ffisegol'!T38="","",'Data nodweddion ffisegol'!T38)</f>
        <v/>
      </c>
      <c r="V38" s="29" t="str">
        <f>IF('Data nodweddion ffisegol'!U38="","",'Data nodweddion ffisegol'!U38)</f>
        <v/>
      </c>
      <c r="W38" s="29" t="str">
        <f>IF('Data nodweddion ffisegol'!V38="","",'Data nodweddion ffisegol'!V38)</f>
        <v/>
      </c>
      <c r="X38" s="29" t="str">
        <f>IF('Data nodweddion ffisegol'!W38="","",'Data nodweddion ffisegol'!W38)</f>
        <v/>
      </c>
      <c r="Y38" s="29" t="str">
        <f>IF('Data nodweddion ffisegol'!X38="","",'Data nodweddion ffisegol'!X38)</f>
        <v/>
      </c>
      <c r="Z38" s="29" t="str">
        <f>IF('Data nodweddion ffisegol'!Y38="","",'Data nodweddion ffisegol'!Y38)</f>
        <v/>
      </c>
      <c r="AA38" s="29" t="str">
        <f>IF('Data nodweddion ffisegol'!Z38="","",'Data nodweddion ffisegol'!Z38)</f>
        <v/>
      </c>
      <c r="AB38" s="29" t="str">
        <f>IF('Data nodweddion ffisegol'!AA38="","",'Data nodweddion ffisegol'!AA38)</f>
        <v/>
      </c>
      <c r="AC38" s="29" t="str">
        <f>IF('Data nodweddion ffisegol'!AB38="","",'Data nodweddion ffisegol'!AB38)</f>
        <v/>
      </c>
      <c r="AD38" s="29" t="str">
        <f>IF('Data nodweddion ffisegol'!AC38="","",'Data nodweddion ffisegol'!AC38)</f>
        <v/>
      </c>
      <c r="AE38" s="29" t="str">
        <f>IF('Data nodweddion ffisegol'!AD38="","",'Data nodweddion ffisegol'!AD38)</f>
        <v/>
      </c>
      <c r="AF38" s="38" t="str">
        <f>IF('Data nodweddion ffisegol'!AE38="","",'Data nodweddion ffisegol'!AE38)</f>
        <v/>
      </c>
      <c r="AG38" s="29" t="str">
        <f>IF('Data nodweddion ffisegol'!AF38="","",'Data nodweddion ffisegol'!AF38)</f>
        <v/>
      </c>
      <c r="AH38" s="29" t="str">
        <f>IF('Data nodweddion ffisegol'!AG38="","",'Data nodweddion ffisegol'!AG38)</f>
        <v/>
      </c>
      <c r="AI38" s="29" t="str">
        <f>IF('Data nodweddion ffisegol'!AH38="","",'Data nodweddion ffisegol'!AH38)</f>
        <v/>
      </c>
      <c r="AJ38" s="29" t="str">
        <f>IF('Data nodweddion ffisegol'!AI38="","",'Data nodweddion ffisegol'!AI38)</f>
        <v/>
      </c>
      <c r="AK38" s="29" t="str">
        <f>IF('Data nodweddion ffisegol'!AJ38="","",'Data nodweddion ffisegol'!AJ38)</f>
        <v/>
      </c>
      <c r="AL38" s="29" t="str">
        <f>IF('Data nodweddion ffisegol'!AK38="","",'Data nodweddion ffisegol'!AK38)</f>
        <v/>
      </c>
      <c r="AM38" s="29" t="str">
        <f>IF('Data nodweddion ffisegol'!AL38="","",'Data nodweddion ffisegol'!AL38)</f>
        <v/>
      </c>
      <c r="AN38" s="29" t="str">
        <f>IF('Data nodweddion ffisegol'!AM38="","",'Data nodweddion ffisegol'!AM38)</f>
        <v/>
      </c>
      <c r="AO38" s="29" t="str">
        <f>IF('Data nodweddion ffisegol'!AN38="","",'Data nodweddion ffisegol'!AN38)</f>
        <v/>
      </c>
      <c r="AP38" s="29" t="str">
        <f>IF('Data nodweddion ffisegol'!AO38="","",'Data nodweddion ffisegol'!AO38)</f>
        <v/>
      </c>
      <c r="AQ38" s="29" t="str">
        <f>IF('Data nodweddion ffisegol'!AP38="","",'Data nodweddion ffisegol'!AP38)</f>
        <v/>
      </c>
      <c r="AR38" s="29" t="str">
        <f>IF('Data nodweddion ffisegol'!AQ38="","",'Data nodweddion ffisegol'!AQ38)</f>
        <v/>
      </c>
      <c r="AS38" s="29" t="str">
        <f>IF('Data nodweddion ffisegol'!AR38="","",'Data nodweddion ffisegol'!AR38)</f>
        <v/>
      </c>
      <c r="AT38" s="29" t="str">
        <f>IF('Data nodweddion ffisegol'!AS38="","",'Data nodweddion ffisegol'!AS38)</f>
        <v/>
      </c>
      <c r="AU38" s="29" t="str">
        <f>IF('Data nodweddion ffisegol'!AT38="","",'Data nodweddion ffisegol'!AT38)</f>
        <v/>
      </c>
      <c r="AV38" s="29" t="str">
        <f>IF('Data nodweddion ffisegol'!AU38="","",'Data nodweddion ffisegol'!AU38)</f>
        <v/>
      </c>
      <c r="AW38" s="29" t="str">
        <f>IF('Data nodweddion ffisegol'!AV38="","",'Data nodweddion ffisegol'!AV38)</f>
        <v/>
      </c>
      <c r="AX38" s="29" t="str">
        <f>IF('Data nodweddion ffisegol'!AW38="","",'Data nodweddion ffisegol'!AW38)</f>
        <v/>
      </c>
      <c r="AY38" s="29" t="str">
        <f>IF('Data nodweddion ffisegol'!AX38="","",'Data nodweddion ffisegol'!AX38)</f>
        <v/>
      </c>
      <c r="AZ38" s="29" t="str">
        <f>IF('Data nodweddion ffisegol'!AY38="","",'Data nodweddion ffisegol'!AY38)</f>
        <v/>
      </c>
      <c r="BA38" s="29" t="str">
        <f>IF('Data nodweddion ffisegol'!AZ38="","",'Data nodweddion ffisegol'!AZ38)</f>
        <v/>
      </c>
      <c r="BB38" s="29" t="str">
        <f>IF('Data nodweddion ffisegol'!BA38="","",'Data nodweddion ffisegol'!BA38)</f>
        <v/>
      </c>
      <c r="BC38" s="29" t="str">
        <f>IF('Data nodweddion ffisegol'!BB38="","",'Data nodweddion ffisegol'!BB38)</f>
        <v/>
      </c>
      <c r="BD38" s="38" t="str">
        <f>IF('Data nodweddion ffisegol'!BC38="","",'Data nodweddion ffisegol'!BC38)</f>
        <v/>
      </c>
      <c r="BE38" s="29" t="str">
        <f>IF('Data nodweddion ffisegol'!BD38="","",'Data nodweddion ffisegol'!BD38)</f>
        <v/>
      </c>
      <c r="BF38" s="28" t="str">
        <f t="shared" si="0"/>
        <v/>
      </c>
      <c r="BG38" s="29" t="str">
        <f t="shared" si="5"/>
        <v/>
      </c>
      <c r="BH38" s="29" t="str">
        <f t="shared" si="1"/>
        <v/>
      </c>
      <c r="BI38" s="29" t="str">
        <f t="shared" si="2"/>
        <v/>
      </c>
      <c r="BJ38" s="38" t="str">
        <f t="shared" si="3"/>
        <v/>
      </c>
      <c r="BK38" s="38" t="str">
        <f t="shared" si="4"/>
        <v/>
      </c>
      <c r="BL38" s="400"/>
    </row>
    <row r="39" spans="7:64" ht="20.149999999999999" customHeight="1" thickBot="1" x14ac:dyDescent="0.4">
      <c r="G39" s="396"/>
      <c r="H39" s="404"/>
      <c r="I39" s="404"/>
      <c r="J39" s="404"/>
      <c r="K39" s="404"/>
      <c r="L39" s="404"/>
      <c r="M39" s="404"/>
      <c r="N39" s="404"/>
      <c r="O39" s="404"/>
      <c r="P39" s="413"/>
      <c r="Q39" s="413"/>
      <c r="R39" s="413"/>
      <c r="S39" s="413"/>
      <c r="T39" s="404"/>
      <c r="U39" s="413"/>
      <c r="V39" s="413"/>
      <c r="W39" s="413"/>
      <c r="X39" s="413"/>
      <c r="Y39" s="413"/>
      <c r="Z39" s="404"/>
      <c r="AA39" s="413"/>
      <c r="AB39" s="413"/>
      <c r="AC39" s="413"/>
      <c r="AD39" s="413"/>
      <c r="AE39" s="404"/>
      <c r="AF39" s="413"/>
      <c r="AG39" s="413"/>
      <c r="AH39" s="413"/>
      <c r="AI39" s="413"/>
      <c r="AJ39" s="413"/>
      <c r="AK39" s="404"/>
      <c r="AL39" s="413"/>
      <c r="AM39" s="413"/>
      <c r="AN39" s="413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13"/>
      <c r="AZ39" s="413"/>
      <c r="BA39" s="413"/>
      <c r="BB39" s="413"/>
      <c r="BC39" s="404"/>
      <c r="BD39" s="413"/>
      <c r="BE39" s="413"/>
      <c r="BF39" s="413"/>
      <c r="BG39" s="413"/>
      <c r="BH39" s="413"/>
      <c r="BI39" s="404"/>
      <c r="BJ39" s="413"/>
      <c r="BK39" s="413"/>
      <c r="BL39" s="400"/>
    </row>
    <row r="40" spans="7:64" ht="24.75" customHeight="1" thickBot="1" x14ac:dyDescent="0.4">
      <c r="G40" s="396"/>
      <c r="H40" s="503" t="s">
        <v>90</v>
      </c>
      <c r="I40" s="504"/>
      <c r="J40" s="504"/>
      <c r="K40" s="504"/>
      <c r="L40" s="505"/>
      <c r="M40" s="327"/>
      <c r="N40" s="74" t="str">
        <f t="shared" ref="N40:BK40" si="6">IF(COUNT(N9:N38)&lt;1,"", AVERAGE(N9:N38))</f>
        <v/>
      </c>
      <c r="O40" s="56" t="str">
        <f t="shared" si="6"/>
        <v/>
      </c>
      <c r="P40" s="219" t="str">
        <f t="shared" si="6"/>
        <v/>
      </c>
      <c r="Q40" s="220" t="str">
        <f t="shared" si="6"/>
        <v/>
      </c>
      <c r="R40" s="220" t="str">
        <f t="shared" si="6"/>
        <v/>
      </c>
      <c r="S40" s="220" t="str">
        <f t="shared" si="6"/>
        <v/>
      </c>
      <c r="T40" s="231" t="str">
        <f t="shared" si="6"/>
        <v/>
      </c>
      <c r="U40" s="231" t="str">
        <f t="shared" si="6"/>
        <v/>
      </c>
      <c r="V40" s="220" t="str">
        <f t="shared" si="6"/>
        <v/>
      </c>
      <c r="W40" s="220" t="str">
        <f t="shared" si="6"/>
        <v/>
      </c>
      <c r="X40" s="220" t="str">
        <f t="shared" si="6"/>
        <v/>
      </c>
      <c r="Y40" s="220" t="str">
        <f t="shared" si="6"/>
        <v/>
      </c>
      <c r="Z40" s="231" t="str">
        <f t="shared" si="6"/>
        <v/>
      </c>
      <c r="AA40" s="220" t="str">
        <f t="shared" si="6"/>
        <v/>
      </c>
      <c r="AB40" s="220" t="str">
        <f t="shared" si="6"/>
        <v/>
      </c>
      <c r="AC40" s="220" t="str">
        <f t="shared" si="6"/>
        <v/>
      </c>
      <c r="AD40" s="220" t="str">
        <f t="shared" si="6"/>
        <v/>
      </c>
      <c r="AE40" s="231" t="str">
        <f t="shared" si="6"/>
        <v/>
      </c>
      <c r="AF40" s="231" t="str">
        <f t="shared" si="6"/>
        <v/>
      </c>
      <c r="AG40" s="220" t="str">
        <f t="shared" si="6"/>
        <v/>
      </c>
      <c r="AH40" s="220" t="str">
        <f t="shared" si="6"/>
        <v/>
      </c>
      <c r="AI40" s="220" t="str">
        <f t="shared" si="6"/>
        <v/>
      </c>
      <c r="AJ40" s="220" t="str">
        <f t="shared" si="6"/>
        <v/>
      </c>
      <c r="AK40" s="231" t="str">
        <f t="shared" si="6"/>
        <v/>
      </c>
      <c r="AL40" s="220" t="str">
        <f t="shared" si="6"/>
        <v/>
      </c>
      <c r="AM40" s="220" t="str">
        <f t="shared" si="6"/>
        <v/>
      </c>
      <c r="AN40" s="220" t="str">
        <f t="shared" si="6"/>
        <v/>
      </c>
      <c r="AO40" s="231" t="str">
        <f t="shared" si="6"/>
        <v/>
      </c>
      <c r="AP40" s="231" t="str">
        <f t="shared" si="6"/>
        <v/>
      </c>
      <c r="AQ40" s="231" t="str">
        <f t="shared" si="6"/>
        <v/>
      </c>
      <c r="AR40" s="231" t="str">
        <f t="shared" si="6"/>
        <v/>
      </c>
      <c r="AS40" s="231" t="str">
        <f t="shared" si="6"/>
        <v/>
      </c>
      <c r="AT40" s="231" t="str">
        <f t="shared" si="6"/>
        <v/>
      </c>
      <c r="AU40" s="231" t="str">
        <f t="shared" si="6"/>
        <v/>
      </c>
      <c r="AV40" s="231" t="str">
        <f t="shared" si="6"/>
        <v/>
      </c>
      <c r="AW40" s="231" t="str">
        <f t="shared" si="6"/>
        <v/>
      </c>
      <c r="AX40" s="231" t="str">
        <f t="shared" si="6"/>
        <v/>
      </c>
      <c r="AY40" s="220" t="str">
        <f t="shared" si="6"/>
        <v/>
      </c>
      <c r="AZ40" s="220" t="str">
        <f t="shared" si="6"/>
        <v/>
      </c>
      <c r="BA40" s="220" t="str">
        <f t="shared" si="6"/>
        <v/>
      </c>
      <c r="BB40" s="220" t="str">
        <f t="shared" si="6"/>
        <v/>
      </c>
      <c r="BC40" s="231" t="str">
        <f t="shared" si="6"/>
        <v/>
      </c>
      <c r="BD40" s="231" t="str">
        <f t="shared" si="6"/>
        <v/>
      </c>
      <c r="BE40" s="220" t="str">
        <f t="shared" si="6"/>
        <v/>
      </c>
      <c r="BF40" s="219" t="str">
        <f t="shared" si="6"/>
        <v/>
      </c>
      <c r="BG40" s="220" t="str">
        <f t="shared" si="6"/>
        <v/>
      </c>
      <c r="BH40" s="220" t="str">
        <f t="shared" si="6"/>
        <v/>
      </c>
      <c r="BI40" s="231" t="str">
        <f t="shared" si="6"/>
        <v/>
      </c>
      <c r="BJ40" s="231" t="str">
        <f t="shared" si="6"/>
        <v/>
      </c>
      <c r="BK40" s="228" t="str">
        <f t="shared" si="6"/>
        <v/>
      </c>
      <c r="BL40" s="400"/>
    </row>
    <row r="41" spans="7:64" ht="20.149999999999999" customHeight="1" thickBot="1" x14ac:dyDescent="0.4">
      <c r="G41" s="397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8"/>
      <c r="AJ41" s="398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8"/>
      <c r="AZ41" s="398"/>
      <c r="BA41" s="398"/>
      <c r="BB41" s="398"/>
      <c r="BC41" s="398"/>
      <c r="BD41" s="398"/>
      <c r="BE41" s="398"/>
      <c r="BF41" s="416"/>
      <c r="BG41" s="416"/>
      <c r="BH41" s="416"/>
      <c r="BI41" s="416"/>
      <c r="BJ41" s="416"/>
      <c r="BK41" s="416"/>
      <c r="BL41" s="399"/>
    </row>
    <row r="44" spans="7:64" ht="20.149999999999999" customHeight="1" thickBot="1" x14ac:dyDescent="0.4">
      <c r="G44" s="312" t="s">
        <v>91</v>
      </c>
    </row>
    <row r="45" spans="7:64" ht="20.149999999999999" customHeight="1" thickBot="1" x14ac:dyDescent="0.4">
      <c r="G45" s="395"/>
      <c r="H45" s="393"/>
      <c r="I45" s="393"/>
      <c r="J45" s="393"/>
      <c r="K45" s="393"/>
      <c r="L45" s="393"/>
      <c r="M45" s="393"/>
      <c r="N45" s="393"/>
      <c r="O45" s="393"/>
      <c r="P45" s="393"/>
      <c r="Q45" s="394"/>
    </row>
    <row r="46" spans="7:64" ht="20.149999999999999" customHeight="1" x14ac:dyDescent="0.35">
      <c r="G46" s="396"/>
      <c r="H46" s="467" t="s">
        <v>23</v>
      </c>
      <c r="I46" s="470" t="s">
        <v>9</v>
      </c>
      <c r="J46" s="501" t="s">
        <v>24</v>
      </c>
      <c r="K46" s="501" t="s">
        <v>78</v>
      </c>
      <c r="L46" s="488" t="s">
        <v>82</v>
      </c>
      <c r="M46" s="489"/>
      <c r="N46" s="489"/>
      <c r="O46" s="489"/>
      <c r="P46" s="490"/>
      <c r="Q46" s="400"/>
    </row>
    <row r="47" spans="7:64" ht="20.149999999999999" customHeight="1" x14ac:dyDescent="0.35">
      <c r="G47" s="396"/>
      <c r="H47" s="468"/>
      <c r="I47" s="471"/>
      <c r="J47" s="502"/>
      <c r="K47" s="502"/>
      <c r="L47" s="491" t="s">
        <v>92</v>
      </c>
      <c r="M47" s="330"/>
      <c r="N47" s="493" t="s">
        <v>83</v>
      </c>
      <c r="O47" s="495" t="s">
        <v>84</v>
      </c>
      <c r="P47" s="497" t="s">
        <v>88</v>
      </c>
      <c r="Q47" s="400"/>
    </row>
    <row r="48" spans="7:64" ht="20.149999999999999" customHeight="1" thickBot="1" x14ac:dyDescent="0.4">
      <c r="G48" s="396"/>
      <c r="H48" s="469"/>
      <c r="I48" s="472"/>
      <c r="J48" s="492"/>
      <c r="K48" s="492"/>
      <c r="L48" s="492"/>
      <c r="M48" s="328"/>
      <c r="N48" s="494"/>
      <c r="O48" s="496"/>
      <c r="P48" s="498"/>
      <c r="Q48" s="400"/>
    </row>
    <row r="49" spans="7:17" ht="20.149999999999999" customHeight="1" x14ac:dyDescent="0.35">
      <c r="G49" s="396"/>
      <c r="H49" s="20" t="str">
        <f>IF(H9="","",H9)</f>
        <v/>
      </c>
      <c r="I49" s="22" t="str">
        <f>IF($K9="y","",I9)</f>
        <v/>
      </c>
      <c r="J49" s="21" t="str">
        <f t="shared" ref="J49:J78" si="7">IF($K9="y","",J9)</f>
        <v/>
      </c>
      <c r="K49" s="140" t="str">
        <f t="shared" ref="K49" si="8">IF(K9="","",K9)</f>
        <v/>
      </c>
      <c r="L49" s="21" t="str">
        <f>IF($K9="y","",N9)</f>
        <v/>
      </c>
      <c r="M49" s="140"/>
      <c r="N49" s="140" t="str">
        <f>IF($K9="y","",BF9)</f>
        <v/>
      </c>
      <c r="O49" s="21" t="str">
        <f>IF($K9="y","",BG9)</f>
        <v/>
      </c>
      <c r="P49" s="225" t="str">
        <f>IF($K9="y","",BK9)</f>
        <v/>
      </c>
      <c r="Q49" s="400"/>
    </row>
    <row r="50" spans="7:17" ht="20.149999999999999" customHeight="1" x14ac:dyDescent="0.35">
      <c r="G50" s="396"/>
      <c r="H50" s="23" t="str">
        <f t="shared" ref="H50:K50" si="9">IF(H10="","",H10)</f>
        <v/>
      </c>
      <c r="I50" s="25" t="str">
        <f t="shared" ref="I50:I78" si="10">IF($K10="y","",I10)</f>
        <v/>
      </c>
      <c r="J50" s="24" t="str">
        <f t="shared" si="7"/>
        <v/>
      </c>
      <c r="K50" s="141" t="str">
        <f t="shared" si="9"/>
        <v/>
      </c>
      <c r="L50" s="24" t="str">
        <f t="shared" ref="L50:L78" si="11">IF($K10="y","",N10)</f>
        <v/>
      </c>
      <c r="M50" s="141"/>
      <c r="N50" s="141" t="str">
        <f t="shared" ref="N50:N78" si="12">IF($K10="y","",BF10)</f>
        <v/>
      </c>
      <c r="O50" s="24" t="str">
        <f t="shared" ref="O50:O78" si="13">IF($K10="y","",BG10)</f>
        <v/>
      </c>
      <c r="P50" s="226" t="str">
        <f t="shared" ref="P50:P78" si="14">IF($K10="y","",BK10)</f>
        <v/>
      </c>
      <c r="Q50" s="400"/>
    </row>
    <row r="51" spans="7:17" ht="20.149999999999999" customHeight="1" x14ac:dyDescent="0.35">
      <c r="G51" s="396"/>
      <c r="H51" s="23" t="str">
        <f t="shared" ref="H51:K51" si="15">IF(H11="","",H11)</f>
        <v/>
      </c>
      <c r="I51" s="25" t="str">
        <f t="shared" si="10"/>
        <v/>
      </c>
      <c r="J51" s="24" t="str">
        <f t="shared" si="7"/>
        <v/>
      </c>
      <c r="K51" s="141" t="str">
        <f t="shared" si="15"/>
        <v/>
      </c>
      <c r="L51" s="24" t="str">
        <f t="shared" si="11"/>
        <v/>
      </c>
      <c r="M51" s="141"/>
      <c r="N51" s="141" t="str">
        <f t="shared" si="12"/>
        <v/>
      </c>
      <c r="O51" s="24" t="str">
        <f t="shared" si="13"/>
        <v/>
      </c>
      <c r="P51" s="226" t="str">
        <f t="shared" si="14"/>
        <v/>
      </c>
      <c r="Q51" s="400"/>
    </row>
    <row r="52" spans="7:17" ht="20.149999999999999" customHeight="1" x14ac:dyDescent="0.35">
      <c r="G52" s="396"/>
      <c r="H52" s="23" t="str">
        <f t="shared" ref="H52:K52" si="16">IF(H12="","",H12)</f>
        <v/>
      </c>
      <c r="I52" s="25" t="str">
        <f t="shared" si="10"/>
        <v/>
      </c>
      <c r="J52" s="24" t="str">
        <f t="shared" si="7"/>
        <v/>
      </c>
      <c r="K52" s="141" t="str">
        <f t="shared" si="16"/>
        <v/>
      </c>
      <c r="L52" s="24" t="str">
        <f t="shared" si="11"/>
        <v/>
      </c>
      <c r="M52" s="141"/>
      <c r="N52" s="141" t="str">
        <f t="shared" si="12"/>
        <v/>
      </c>
      <c r="O52" s="24" t="str">
        <f t="shared" si="13"/>
        <v/>
      </c>
      <c r="P52" s="226" t="str">
        <f t="shared" si="14"/>
        <v/>
      </c>
      <c r="Q52" s="400"/>
    </row>
    <row r="53" spans="7:17" ht="20.149999999999999" customHeight="1" x14ac:dyDescent="0.35">
      <c r="G53" s="396"/>
      <c r="H53" s="23" t="str">
        <f t="shared" ref="H53:K53" si="17">IF(H13="","",H13)</f>
        <v/>
      </c>
      <c r="I53" s="25" t="str">
        <f t="shared" si="10"/>
        <v/>
      </c>
      <c r="J53" s="24" t="str">
        <f t="shared" si="7"/>
        <v/>
      </c>
      <c r="K53" s="141" t="str">
        <f t="shared" si="17"/>
        <v/>
      </c>
      <c r="L53" s="24" t="str">
        <f t="shared" si="11"/>
        <v/>
      </c>
      <c r="M53" s="141"/>
      <c r="N53" s="141" t="str">
        <f t="shared" si="12"/>
        <v/>
      </c>
      <c r="O53" s="24" t="str">
        <f t="shared" si="13"/>
        <v/>
      </c>
      <c r="P53" s="226" t="str">
        <f t="shared" si="14"/>
        <v/>
      </c>
      <c r="Q53" s="400"/>
    </row>
    <row r="54" spans="7:17" ht="20.149999999999999" customHeight="1" x14ac:dyDescent="0.35">
      <c r="G54" s="396"/>
      <c r="H54" s="23" t="str">
        <f t="shared" ref="H54:K54" si="18">IF(H14="","",H14)</f>
        <v/>
      </c>
      <c r="I54" s="25" t="str">
        <f t="shared" si="10"/>
        <v/>
      </c>
      <c r="J54" s="24" t="str">
        <f t="shared" si="7"/>
        <v/>
      </c>
      <c r="K54" s="141" t="str">
        <f t="shared" si="18"/>
        <v/>
      </c>
      <c r="L54" s="24" t="str">
        <f t="shared" si="11"/>
        <v/>
      </c>
      <c r="M54" s="141"/>
      <c r="N54" s="141" t="str">
        <f t="shared" si="12"/>
        <v/>
      </c>
      <c r="O54" s="24" t="str">
        <f t="shared" si="13"/>
        <v/>
      </c>
      <c r="P54" s="226" t="str">
        <f t="shared" si="14"/>
        <v/>
      </c>
      <c r="Q54" s="400"/>
    </row>
    <row r="55" spans="7:17" ht="20.149999999999999" customHeight="1" x14ac:dyDescent="0.35">
      <c r="G55" s="396"/>
      <c r="H55" s="23" t="str">
        <f t="shared" ref="H55:K55" si="19">IF(H15="","",H15)</f>
        <v/>
      </c>
      <c r="I55" s="25" t="str">
        <f t="shared" si="10"/>
        <v/>
      </c>
      <c r="J55" s="24" t="str">
        <f t="shared" si="7"/>
        <v/>
      </c>
      <c r="K55" s="141" t="str">
        <f t="shared" si="19"/>
        <v/>
      </c>
      <c r="L55" s="24" t="str">
        <f t="shared" si="11"/>
        <v/>
      </c>
      <c r="M55" s="141"/>
      <c r="N55" s="141" t="str">
        <f t="shared" si="12"/>
        <v/>
      </c>
      <c r="O55" s="24" t="str">
        <f t="shared" si="13"/>
        <v/>
      </c>
      <c r="P55" s="226" t="str">
        <f t="shared" si="14"/>
        <v/>
      </c>
      <c r="Q55" s="400"/>
    </row>
    <row r="56" spans="7:17" ht="20.149999999999999" customHeight="1" x14ac:dyDescent="0.35">
      <c r="G56" s="396"/>
      <c r="H56" s="23" t="str">
        <f t="shared" ref="H56:K56" si="20">IF(H16="","",H16)</f>
        <v/>
      </c>
      <c r="I56" s="25" t="str">
        <f t="shared" si="10"/>
        <v/>
      </c>
      <c r="J56" s="24" t="str">
        <f t="shared" si="7"/>
        <v/>
      </c>
      <c r="K56" s="141" t="str">
        <f t="shared" si="20"/>
        <v/>
      </c>
      <c r="L56" s="24" t="str">
        <f t="shared" si="11"/>
        <v/>
      </c>
      <c r="M56" s="141"/>
      <c r="N56" s="141" t="str">
        <f t="shared" si="12"/>
        <v/>
      </c>
      <c r="O56" s="24" t="str">
        <f t="shared" si="13"/>
        <v/>
      </c>
      <c r="P56" s="226" t="str">
        <f t="shared" si="14"/>
        <v/>
      </c>
      <c r="Q56" s="400"/>
    </row>
    <row r="57" spans="7:17" ht="20.149999999999999" customHeight="1" x14ac:dyDescent="0.35">
      <c r="G57" s="396"/>
      <c r="H57" s="23" t="str">
        <f t="shared" ref="H57:K57" si="21">IF(H17="","",H17)</f>
        <v/>
      </c>
      <c r="I57" s="25" t="str">
        <f t="shared" si="10"/>
        <v/>
      </c>
      <c r="J57" s="24" t="str">
        <f t="shared" si="7"/>
        <v/>
      </c>
      <c r="K57" s="141" t="str">
        <f t="shared" si="21"/>
        <v/>
      </c>
      <c r="L57" s="24" t="str">
        <f t="shared" si="11"/>
        <v/>
      </c>
      <c r="M57" s="141"/>
      <c r="N57" s="141" t="str">
        <f t="shared" si="12"/>
        <v/>
      </c>
      <c r="O57" s="24" t="str">
        <f t="shared" si="13"/>
        <v/>
      </c>
      <c r="P57" s="226" t="str">
        <f t="shared" si="14"/>
        <v/>
      </c>
      <c r="Q57" s="400"/>
    </row>
    <row r="58" spans="7:17" ht="20.149999999999999" customHeight="1" x14ac:dyDescent="0.35">
      <c r="G58" s="396"/>
      <c r="H58" s="23" t="str">
        <f t="shared" ref="H58:K58" si="22">IF(H18="","",H18)</f>
        <v/>
      </c>
      <c r="I58" s="25" t="str">
        <f t="shared" si="10"/>
        <v/>
      </c>
      <c r="J58" s="24" t="str">
        <f t="shared" si="7"/>
        <v/>
      </c>
      <c r="K58" s="141" t="str">
        <f t="shared" si="22"/>
        <v/>
      </c>
      <c r="L58" s="24" t="str">
        <f t="shared" si="11"/>
        <v/>
      </c>
      <c r="M58" s="141"/>
      <c r="N58" s="141" t="str">
        <f t="shared" si="12"/>
        <v/>
      </c>
      <c r="O58" s="24" t="str">
        <f t="shared" si="13"/>
        <v/>
      </c>
      <c r="P58" s="226" t="str">
        <f t="shared" si="14"/>
        <v/>
      </c>
      <c r="Q58" s="400"/>
    </row>
    <row r="59" spans="7:17" ht="20.149999999999999" customHeight="1" x14ac:dyDescent="0.35">
      <c r="G59" s="396"/>
      <c r="H59" s="23" t="str">
        <f t="shared" ref="H59:K59" si="23">IF(H19="","",H19)</f>
        <v/>
      </c>
      <c r="I59" s="25" t="str">
        <f t="shared" si="10"/>
        <v/>
      </c>
      <c r="J59" s="24" t="str">
        <f t="shared" si="7"/>
        <v/>
      </c>
      <c r="K59" s="141" t="str">
        <f t="shared" si="23"/>
        <v/>
      </c>
      <c r="L59" s="24" t="str">
        <f t="shared" si="11"/>
        <v/>
      </c>
      <c r="M59" s="141"/>
      <c r="N59" s="141" t="str">
        <f t="shared" si="12"/>
        <v/>
      </c>
      <c r="O59" s="24" t="str">
        <f t="shared" si="13"/>
        <v/>
      </c>
      <c r="P59" s="226" t="str">
        <f t="shared" si="14"/>
        <v/>
      </c>
      <c r="Q59" s="400"/>
    </row>
    <row r="60" spans="7:17" ht="20.149999999999999" customHeight="1" x14ac:dyDescent="0.35">
      <c r="G60" s="396"/>
      <c r="H60" s="23" t="str">
        <f t="shared" ref="H60:K60" si="24">IF(H20="","",H20)</f>
        <v/>
      </c>
      <c r="I60" s="25" t="str">
        <f t="shared" si="10"/>
        <v/>
      </c>
      <c r="J60" s="24" t="str">
        <f t="shared" si="7"/>
        <v/>
      </c>
      <c r="K60" s="141" t="str">
        <f t="shared" si="24"/>
        <v/>
      </c>
      <c r="L60" s="24" t="str">
        <f t="shared" si="11"/>
        <v/>
      </c>
      <c r="M60" s="141"/>
      <c r="N60" s="141" t="str">
        <f t="shared" si="12"/>
        <v/>
      </c>
      <c r="O60" s="24" t="str">
        <f t="shared" si="13"/>
        <v/>
      </c>
      <c r="P60" s="226" t="str">
        <f t="shared" si="14"/>
        <v/>
      </c>
      <c r="Q60" s="400"/>
    </row>
    <row r="61" spans="7:17" ht="20.149999999999999" customHeight="1" x14ac:dyDescent="0.35">
      <c r="G61" s="396"/>
      <c r="H61" s="23" t="str">
        <f t="shared" ref="H61:K61" si="25">IF(H21="","",H21)</f>
        <v/>
      </c>
      <c r="I61" s="25" t="str">
        <f t="shared" si="10"/>
        <v/>
      </c>
      <c r="J61" s="24" t="str">
        <f t="shared" si="7"/>
        <v/>
      </c>
      <c r="K61" s="141" t="str">
        <f t="shared" si="25"/>
        <v/>
      </c>
      <c r="L61" s="24" t="str">
        <f t="shared" si="11"/>
        <v/>
      </c>
      <c r="M61" s="141"/>
      <c r="N61" s="141" t="str">
        <f t="shared" si="12"/>
        <v/>
      </c>
      <c r="O61" s="24" t="str">
        <f t="shared" si="13"/>
        <v/>
      </c>
      <c r="P61" s="226" t="str">
        <f t="shared" si="14"/>
        <v/>
      </c>
      <c r="Q61" s="400"/>
    </row>
    <row r="62" spans="7:17" ht="20.149999999999999" customHeight="1" x14ac:dyDescent="0.35">
      <c r="G62" s="396"/>
      <c r="H62" s="23" t="str">
        <f t="shared" ref="H62:K62" si="26">IF(H22="","",H22)</f>
        <v/>
      </c>
      <c r="I62" s="25" t="str">
        <f t="shared" si="10"/>
        <v/>
      </c>
      <c r="J62" s="24" t="str">
        <f t="shared" si="7"/>
        <v/>
      </c>
      <c r="K62" s="141" t="str">
        <f t="shared" si="26"/>
        <v/>
      </c>
      <c r="L62" s="24" t="str">
        <f t="shared" si="11"/>
        <v/>
      </c>
      <c r="M62" s="141"/>
      <c r="N62" s="141" t="str">
        <f t="shared" si="12"/>
        <v/>
      </c>
      <c r="O62" s="24" t="str">
        <f t="shared" si="13"/>
        <v/>
      </c>
      <c r="P62" s="226" t="str">
        <f t="shared" si="14"/>
        <v/>
      </c>
      <c r="Q62" s="400"/>
    </row>
    <row r="63" spans="7:17" ht="20.149999999999999" customHeight="1" x14ac:dyDescent="0.35">
      <c r="G63" s="396"/>
      <c r="H63" s="23" t="str">
        <f t="shared" ref="H63:K63" si="27">IF(H23="","",H23)</f>
        <v/>
      </c>
      <c r="I63" s="25" t="str">
        <f t="shared" si="10"/>
        <v/>
      </c>
      <c r="J63" s="24" t="str">
        <f t="shared" si="7"/>
        <v/>
      </c>
      <c r="K63" s="141" t="str">
        <f t="shared" si="27"/>
        <v/>
      </c>
      <c r="L63" s="24" t="str">
        <f t="shared" si="11"/>
        <v/>
      </c>
      <c r="M63" s="141"/>
      <c r="N63" s="141" t="str">
        <f t="shared" si="12"/>
        <v/>
      </c>
      <c r="O63" s="24" t="str">
        <f t="shared" si="13"/>
        <v/>
      </c>
      <c r="P63" s="226" t="str">
        <f t="shared" si="14"/>
        <v/>
      </c>
      <c r="Q63" s="400"/>
    </row>
    <row r="64" spans="7:17" ht="20.149999999999999" customHeight="1" x14ac:dyDescent="0.35">
      <c r="G64" s="396"/>
      <c r="H64" s="23" t="str">
        <f t="shared" ref="H64:K64" si="28">IF(H24="","",H24)</f>
        <v/>
      </c>
      <c r="I64" s="25" t="str">
        <f t="shared" si="10"/>
        <v/>
      </c>
      <c r="J64" s="24" t="str">
        <f t="shared" si="7"/>
        <v/>
      </c>
      <c r="K64" s="141" t="str">
        <f t="shared" si="28"/>
        <v/>
      </c>
      <c r="L64" s="24" t="str">
        <f t="shared" si="11"/>
        <v/>
      </c>
      <c r="M64" s="141"/>
      <c r="N64" s="141" t="str">
        <f t="shared" si="12"/>
        <v/>
      </c>
      <c r="O64" s="24" t="str">
        <f t="shared" si="13"/>
        <v/>
      </c>
      <c r="P64" s="226" t="str">
        <f t="shared" si="14"/>
        <v/>
      </c>
      <c r="Q64" s="400"/>
    </row>
    <row r="65" spans="7:17" ht="20.149999999999999" customHeight="1" x14ac:dyDescent="0.35">
      <c r="G65" s="396"/>
      <c r="H65" s="23" t="str">
        <f t="shared" ref="H65:K65" si="29">IF(H25="","",H25)</f>
        <v/>
      </c>
      <c r="I65" s="25" t="str">
        <f t="shared" si="10"/>
        <v/>
      </c>
      <c r="J65" s="24" t="str">
        <f t="shared" si="7"/>
        <v/>
      </c>
      <c r="K65" s="141" t="str">
        <f t="shared" si="29"/>
        <v/>
      </c>
      <c r="L65" s="24" t="str">
        <f t="shared" si="11"/>
        <v/>
      </c>
      <c r="M65" s="141"/>
      <c r="N65" s="141" t="str">
        <f t="shared" si="12"/>
        <v/>
      </c>
      <c r="O65" s="24" t="str">
        <f t="shared" si="13"/>
        <v/>
      </c>
      <c r="P65" s="226" t="str">
        <f t="shared" si="14"/>
        <v/>
      </c>
      <c r="Q65" s="400"/>
    </row>
    <row r="66" spans="7:17" ht="20.149999999999999" customHeight="1" x14ac:dyDescent="0.35">
      <c r="G66" s="396"/>
      <c r="H66" s="23" t="str">
        <f t="shared" ref="H66:K66" si="30">IF(H26="","",H26)</f>
        <v/>
      </c>
      <c r="I66" s="25" t="str">
        <f t="shared" si="10"/>
        <v/>
      </c>
      <c r="J66" s="24" t="str">
        <f t="shared" si="7"/>
        <v/>
      </c>
      <c r="K66" s="141" t="str">
        <f t="shared" si="30"/>
        <v/>
      </c>
      <c r="L66" s="24" t="str">
        <f t="shared" si="11"/>
        <v/>
      </c>
      <c r="M66" s="141"/>
      <c r="N66" s="141" t="str">
        <f t="shared" si="12"/>
        <v/>
      </c>
      <c r="O66" s="24" t="str">
        <f t="shared" si="13"/>
        <v/>
      </c>
      <c r="P66" s="226" t="str">
        <f t="shared" si="14"/>
        <v/>
      </c>
      <c r="Q66" s="400"/>
    </row>
    <row r="67" spans="7:17" ht="20.149999999999999" customHeight="1" x14ac:dyDescent="0.35">
      <c r="G67" s="396"/>
      <c r="H67" s="23" t="str">
        <f t="shared" ref="H67:K67" si="31">IF(H27="","",H27)</f>
        <v/>
      </c>
      <c r="I67" s="25" t="str">
        <f t="shared" si="10"/>
        <v/>
      </c>
      <c r="J67" s="24" t="str">
        <f t="shared" si="7"/>
        <v/>
      </c>
      <c r="K67" s="141" t="str">
        <f t="shared" si="31"/>
        <v/>
      </c>
      <c r="L67" s="24" t="str">
        <f t="shared" si="11"/>
        <v/>
      </c>
      <c r="M67" s="141"/>
      <c r="N67" s="141" t="str">
        <f t="shared" si="12"/>
        <v/>
      </c>
      <c r="O67" s="24" t="str">
        <f t="shared" si="13"/>
        <v/>
      </c>
      <c r="P67" s="226" t="str">
        <f t="shared" si="14"/>
        <v/>
      </c>
      <c r="Q67" s="400"/>
    </row>
    <row r="68" spans="7:17" ht="20.149999999999999" customHeight="1" x14ac:dyDescent="0.35">
      <c r="G68" s="396"/>
      <c r="H68" s="23" t="str">
        <f t="shared" ref="H68:K68" si="32">IF(H28="","",H28)</f>
        <v/>
      </c>
      <c r="I68" s="25" t="str">
        <f t="shared" si="10"/>
        <v/>
      </c>
      <c r="J68" s="24" t="str">
        <f t="shared" si="7"/>
        <v/>
      </c>
      <c r="K68" s="141" t="str">
        <f t="shared" si="32"/>
        <v/>
      </c>
      <c r="L68" s="24" t="str">
        <f t="shared" si="11"/>
        <v/>
      </c>
      <c r="M68" s="141"/>
      <c r="N68" s="141" t="str">
        <f t="shared" si="12"/>
        <v/>
      </c>
      <c r="O68" s="24" t="str">
        <f t="shared" si="13"/>
        <v/>
      </c>
      <c r="P68" s="226" t="str">
        <f t="shared" si="14"/>
        <v/>
      </c>
      <c r="Q68" s="400"/>
    </row>
    <row r="69" spans="7:17" ht="20.149999999999999" customHeight="1" x14ac:dyDescent="0.35">
      <c r="G69" s="396"/>
      <c r="H69" s="23" t="str">
        <f t="shared" ref="H69:K69" si="33">IF(H29="","",H29)</f>
        <v/>
      </c>
      <c r="I69" s="25" t="str">
        <f t="shared" si="10"/>
        <v/>
      </c>
      <c r="J69" s="24" t="str">
        <f t="shared" si="7"/>
        <v/>
      </c>
      <c r="K69" s="141" t="str">
        <f t="shared" si="33"/>
        <v/>
      </c>
      <c r="L69" s="24" t="str">
        <f t="shared" si="11"/>
        <v/>
      </c>
      <c r="M69" s="141"/>
      <c r="N69" s="141" t="str">
        <f t="shared" si="12"/>
        <v/>
      </c>
      <c r="O69" s="24" t="str">
        <f t="shared" si="13"/>
        <v/>
      </c>
      <c r="P69" s="226" t="str">
        <f t="shared" si="14"/>
        <v/>
      </c>
      <c r="Q69" s="400"/>
    </row>
    <row r="70" spans="7:17" ht="20.149999999999999" customHeight="1" x14ac:dyDescent="0.35">
      <c r="G70" s="396"/>
      <c r="H70" s="23" t="str">
        <f t="shared" ref="H70:K70" si="34">IF(H30="","",H30)</f>
        <v/>
      </c>
      <c r="I70" s="25" t="str">
        <f t="shared" si="10"/>
        <v/>
      </c>
      <c r="J70" s="24" t="str">
        <f t="shared" si="7"/>
        <v/>
      </c>
      <c r="K70" s="141" t="str">
        <f t="shared" si="34"/>
        <v/>
      </c>
      <c r="L70" s="24" t="str">
        <f t="shared" si="11"/>
        <v/>
      </c>
      <c r="M70" s="141"/>
      <c r="N70" s="141" t="str">
        <f t="shared" si="12"/>
        <v/>
      </c>
      <c r="O70" s="24" t="str">
        <f t="shared" si="13"/>
        <v/>
      </c>
      <c r="P70" s="226" t="str">
        <f t="shared" si="14"/>
        <v/>
      </c>
      <c r="Q70" s="400"/>
    </row>
    <row r="71" spans="7:17" ht="20.149999999999999" customHeight="1" x14ac:dyDescent="0.35">
      <c r="G71" s="396"/>
      <c r="H71" s="23" t="str">
        <f t="shared" ref="H71:K71" si="35">IF(H31="","",H31)</f>
        <v/>
      </c>
      <c r="I71" s="25" t="str">
        <f t="shared" si="10"/>
        <v/>
      </c>
      <c r="J71" s="24" t="str">
        <f t="shared" si="7"/>
        <v/>
      </c>
      <c r="K71" s="141" t="str">
        <f t="shared" si="35"/>
        <v/>
      </c>
      <c r="L71" s="24" t="str">
        <f t="shared" si="11"/>
        <v/>
      </c>
      <c r="M71" s="141"/>
      <c r="N71" s="141" t="str">
        <f t="shared" si="12"/>
        <v/>
      </c>
      <c r="O71" s="24" t="str">
        <f t="shared" si="13"/>
        <v/>
      </c>
      <c r="P71" s="226" t="str">
        <f t="shared" si="14"/>
        <v/>
      </c>
      <c r="Q71" s="400"/>
    </row>
    <row r="72" spans="7:17" ht="20.149999999999999" customHeight="1" x14ac:dyDescent="0.35">
      <c r="G72" s="396"/>
      <c r="H72" s="23" t="str">
        <f t="shared" ref="H72:K72" si="36">IF(H32="","",H32)</f>
        <v/>
      </c>
      <c r="I72" s="25" t="str">
        <f t="shared" si="10"/>
        <v/>
      </c>
      <c r="J72" s="24" t="str">
        <f t="shared" si="7"/>
        <v/>
      </c>
      <c r="K72" s="141" t="str">
        <f t="shared" si="36"/>
        <v/>
      </c>
      <c r="L72" s="24" t="str">
        <f t="shared" si="11"/>
        <v/>
      </c>
      <c r="M72" s="141"/>
      <c r="N72" s="141" t="str">
        <f t="shared" si="12"/>
        <v/>
      </c>
      <c r="O72" s="24" t="str">
        <f t="shared" si="13"/>
        <v/>
      </c>
      <c r="P72" s="226" t="str">
        <f t="shared" si="14"/>
        <v/>
      </c>
      <c r="Q72" s="400"/>
    </row>
    <row r="73" spans="7:17" ht="20.149999999999999" customHeight="1" x14ac:dyDescent="0.35">
      <c r="G73" s="396"/>
      <c r="H73" s="23" t="str">
        <f t="shared" ref="H73:K73" si="37">IF(H33="","",H33)</f>
        <v/>
      </c>
      <c r="I73" s="25" t="str">
        <f t="shared" si="10"/>
        <v/>
      </c>
      <c r="J73" s="24" t="str">
        <f t="shared" si="7"/>
        <v/>
      </c>
      <c r="K73" s="141" t="str">
        <f t="shared" si="37"/>
        <v/>
      </c>
      <c r="L73" s="24" t="str">
        <f t="shared" si="11"/>
        <v/>
      </c>
      <c r="M73" s="141"/>
      <c r="N73" s="141" t="str">
        <f t="shared" si="12"/>
        <v/>
      </c>
      <c r="O73" s="24" t="str">
        <f t="shared" si="13"/>
        <v/>
      </c>
      <c r="P73" s="226" t="str">
        <f t="shared" si="14"/>
        <v/>
      </c>
      <c r="Q73" s="400"/>
    </row>
    <row r="74" spans="7:17" ht="20.149999999999999" customHeight="1" x14ac:dyDescent="0.35">
      <c r="G74" s="396"/>
      <c r="H74" s="23" t="str">
        <f t="shared" ref="H74:K74" si="38">IF(H34="","",H34)</f>
        <v/>
      </c>
      <c r="I74" s="25" t="str">
        <f t="shared" si="10"/>
        <v/>
      </c>
      <c r="J74" s="24" t="str">
        <f t="shared" si="7"/>
        <v/>
      </c>
      <c r="K74" s="141" t="str">
        <f t="shared" si="38"/>
        <v/>
      </c>
      <c r="L74" s="24" t="str">
        <f t="shared" si="11"/>
        <v/>
      </c>
      <c r="M74" s="141"/>
      <c r="N74" s="141" t="str">
        <f t="shared" si="12"/>
        <v/>
      </c>
      <c r="O74" s="24" t="str">
        <f t="shared" si="13"/>
        <v/>
      </c>
      <c r="P74" s="226" t="str">
        <f t="shared" si="14"/>
        <v/>
      </c>
      <c r="Q74" s="400"/>
    </row>
    <row r="75" spans="7:17" ht="20.149999999999999" customHeight="1" x14ac:dyDescent="0.35">
      <c r="G75" s="396"/>
      <c r="H75" s="23" t="str">
        <f t="shared" ref="H75:K75" si="39">IF(H35="","",H35)</f>
        <v/>
      </c>
      <c r="I75" s="25" t="str">
        <f t="shared" si="10"/>
        <v/>
      </c>
      <c r="J75" s="24" t="str">
        <f t="shared" si="7"/>
        <v/>
      </c>
      <c r="K75" s="141" t="str">
        <f t="shared" si="39"/>
        <v/>
      </c>
      <c r="L75" s="24" t="str">
        <f t="shared" si="11"/>
        <v/>
      </c>
      <c r="M75" s="141"/>
      <c r="N75" s="141" t="str">
        <f t="shared" si="12"/>
        <v/>
      </c>
      <c r="O75" s="24" t="str">
        <f t="shared" si="13"/>
        <v/>
      </c>
      <c r="P75" s="226" t="str">
        <f t="shared" si="14"/>
        <v/>
      </c>
      <c r="Q75" s="400"/>
    </row>
    <row r="76" spans="7:17" ht="20.149999999999999" customHeight="1" x14ac:dyDescent="0.35">
      <c r="G76" s="396"/>
      <c r="H76" s="23" t="str">
        <f t="shared" ref="H76:K76" si="40">IF(H36="","",H36)</f>
        <v/>
      </c>
      <c r="I76" s="25" t="str">
        <f t="shared" si="10"/>
        <v/>
      </c>
      <c r="J76" s="24" t="str">
        <f t="shared" si="7"/>
        <v/>
      </c>
      <c r="K76" s="141" t="str">
        <f t="shared" si="40"/>
        <v/>
      </c>
      <c r="L76" s="24" t="str">
        <f t="shared" si="11"/>
        <v/>
      </c>
      <c r="M76" s="141"/>
      <c r="N76" s="141" t="str">
        <f t="shared" si="12"/>
        <v/>
      </c>
      <c r="O76" s="24" t="str">
        <f t="shared" si="13"/>
        <v/>
      </c>
      <c r="P76" s="226" t="str">
        <f t="shared" si="14"/>
        <v/>
      </c>
      <c r="Q76" s="400"/>
    </row>
    <row r="77" spans="7:17" ht="20.149999999999999" customHeight="1" x14ac:dyDescent="0.35">
      <c r="G77" s="396"/>
      <c r="H77" s="23" t="str">
        <f t="shared" ref="H77:K77" si="41">IF(H37="","",H37)</f>
        <v/>
      </c>
      <c r="I77" s="25" t="str">
        <f t="shared" si="10"/>
        <v/>
      </c>
      <c r="J77" s="24" t="str">
        <f t="shared" si="7"/>
        <v/>
      </c>
      <c r="K77" s="141" t="str">
        <f t="shared" si="41"/>
        <v/>
      </c>
      <c r="L77" s="24" t="str">
        <f t="shared" si="11"/>
        <v/>
      </c>
      <c r="M77" s="141"/>
      <c r="N77" s="141" t="str">
        <f t="shared" si="12"/>
        <v/>
      </c>
      <c r="O77" s="24" t="str">
        <f t="shared" si="13"/>
        <v/>
      </c>
      <c r="P77" s="226" t="str">
        <f t="shared" si="14"/>
        <v/>
      </c>
      <c r="Q77" s="400"/>
    </row>
    <row r="78" spans="7:17" ht="20.149999999999999" customHeight="1" thickBot="1" x14ac:dyDescent="0.4">
      <c r="G78" s="396"/>
      <c r="H78" s="28" t="str">
        <f t="shared" ref="H78:K78" si="42">IF(H38="","",H38)</f>
        <v/>
      </c>
      <c r="I78" s="30" t="str">
        <f t="shared" si="10"/>
        <v/>
      </c>
      <c r="J78" s="29" t="str">
        <f t="shared" si="7"/>
        <v/>
      </c>
      <c r="K78" s="239" t="str">
        <f t="shared" si="42"/>
        <v/>
      </c>
      <c r="L78" s="29" t="str">
        <f t="shared" si="11"/>
        <v/>
      </c>
      <c r="M78" s="239"/>
      <c r="N78" s="239" t="str">
        <f t="shared" si="12"/>
        <v/>
      </c>
      <c r="O78" s="29" t="str">
        <f t="shared" si="13"/>
        <v/>
      </c>
      <c r="P78" s="227" t="str">
        <f t="shared" si="14"/>
        <v/>
      </c>
      <c r="Q78" s="400"/>
    </row>
    <row r="79" spans="7:17" ht="20.149999999999999" customHeight="1" thickBot="1" x14ac:dyDescent="0.4">
      <c r="G79" s="396"/>
      <c r="H79" s="404"/>
      <c r="I79" s="404"/>
      <c r="J79" s="404"/>
      <c r="K79" s="404"/>
      <c r="L79" s="404"/>
      <c r="M79" s="404"/>
      <c r="N79" s="413"/>
      <c r="O79" s="413"/>
      <c r="P79" s="413"/>
      <c r="Q79" s="400"/>
    </row>
    <row r="80" spans="7:17" ht="20.149999999999999" customHeight="1" thickBot="1" x14ac:dyDescent="0.4">
      <c r="G80" s="396"/>
      <c r="H80" s="15" t="s">
        <v>90</v>
      </c>
      <c r="I80" s="16"/>
      <c r="J80" s="16"/>
      <c r="K80" s="16"/>
      <c r="L80" s="219" t="str">
        <f t="shared" ref="L80:P80" si="43">IF(COUNT(L49:L78)&lt;1,"", AVERAGE(L49:L78))</f>
        <v/>
      </c>
      <c r="M80" s="240"/>
      <c r="N80" s="240" t="str">
        <f t="shared" si="43"/>
        <v/>
      </c>
      <c r="O80" s="220" t="str">
        <f t="shared" si="43"/>
        <v/>
      </c>
      <c r="P80" s="228" t="str">
        <f t="shared" si="43"/>
        <v/>
      </c>
      <c r="Q80" s="400"/>
    </row>
    <row r="81" spans="7:17" ht="20.149999999999999" customHeight="1" thickBot="1" x14ac:dyDescent="0.4">
      <c r="G81" s="397"/>
      <c r="H81" s="398"/>
      <c r="I81" s="398"/>
      <c r="J81" s="398"/>
      <c r="K81" s="398"/>
      <c r="L81" s="398"/>
      <c r="M81" s="398"/>
      <c r="N81" s="416"/>
      <c r="O81" s="416"/>
      <c r="P81" s="416"/>
      <c r="Q81" s="399"/>
    </row>
    <row r="84" spans="7:17" ht="20.149999999999999" customHeight="1" thickBot="1" x14ac:dyDescent="0.4">
      <c r="G84" s="312" t="s">
        <v>93</v>
      </c>
    </row>
    <row r="85" spans="7:17" ht="20.149999999999999" customHeight="1" thickBot="1" x14ac:dyDescent="0.4">
      <c r="G85" s="395"/>
      <c r="H85" s="393"/>
      <c r="I85" s="393"/>
      <c r="J85" s="393"/>
      <c r="K85" s="393"/>
      <c r="L85" s="393"/>
      <c r="M85" s="393"/>
      <c r="N85" s="393"/>
      <c r="O85" s="393"/>
      <c r="P85" s="393"/>
      <c r="Q85" s="394"/>
    </row>
    <row r="86" spans="7:17" ht="20.149999999999999" customHeight="1" x14ac:dyDescent="0.35">
      <c r="G86" s="396"/>
      <c r="H86" s="476"/>
      <c r="I86" s="477"/>
      <c r="J86" s="477"/>
      <c r="K86" s="485" t="s">
        <v>3</v>
      </c>
      <c r="L86" s="488" t="s">
        <v>82</v>
      </c>
      <c r="M86" s="489"/>
      <c r="N86" s="489"/>
      <c r="O86" s="489"/>
      <c r="P86" s="490"/>
      <c r="Q86" s="400"/>
    </row>
    <row r="87" spans="7:17" ht="20.149999999999999" customHeight="1" x14ac:dyDescent="0.35">
      <c r="G87" s="396"/>
      <c r="H87" s="479"/>
      <c r="I87" s="480"/>
      <c r="J87" s="480"/>
      <c r="K87" s="486"/>
      <c r="L87" s="491" t="s">
        <v>92</v>
      </c>
      <c r="M87" s="330"/>
      <c r="N87" s="493" t="s">
        <v>83</v>
      </c>
      <c r="O87" s="495" t="s">
        <v>84</v>
      </c>
      <c r="P87" s="497" t="s">
        <v>88</v>
      </c>
      <c r="Q87" s="400"/>
    </row>
    <row r="88" spans="7:17" ht="20.149999999999999" customHeight="1" thickBot="1" x14ac:dyDescent="0.4">
      <c r="G88" s="396"/>
      <c r="H88" s="479"/>
      <c r="I88" s="480"/>
      <c r="J88" s="480"/>
      <c r="K88" s="487"/>
      <c r="L88" s="492"/>
      <c r="M88" s="328"/>
      <c r="N88" s="494"/>
      <c r="O88" s="496"/>
      <c r="P88" s="498"/>
      <c r="Q88" s="400"/>
    </row>
    <row r="89" spans="7:17" ht="20.149999999999999" customHeight="1" x14ac:dyDescent="0.35">
      <c r="G89" s="396"/>
      <c r="H89" s="479"/>
      <c r="I89" s="480"/>
      <c r="J89" s="480"/>
      <c r="K89" s="20" t="s">
        <v>13</v>
      </c>
      <c r="L89" s="21" t="str">
        <f>IF(COUNTIF($I$49:$I$78,"Area i")&lt;1,"",AVERAGEIF($I$49:$I$78,"Area i",L$49:L$78))</f>
        <v/>
      </c>
      <c r="M89" s="140"/>
      <c r="N89" s="140" t="str">
        <f>IF(COUNTIF($I$49:$I$78,"Area i")&lt;1,"",AVERAGEIF($I$49:$I$78,"Area i",N$49:N$78))</f>
        <v/>
      </c>
      <c r="O89" s="21" t="str">
        <f t="shared" ref="O89:P89" si="44">IF(COUNTIF($I$49:$I$78,"Area i")&lt;1,"",AVERAGEIF($I$49:$I$78,"Area i",O$49:O$78))</f>
        <v/>
      </c>
      <c r="P89" s="225" t="str">
        <f t="shared" si="44"/>
        <v/>
      </c>
      <c r="Q89" s="400"/>
    </row>
    <row r="90" spans="7:17" ht="20.149999999999999" customHeight="1" x14ac:dyDescent="0.35">
      <c r="G90" s="396"/>
      <c r="H90" s="479"/>
      <c r="I90" s="480"/>
      <c r="J90" s="480"/>
      <c r="K90" s="23" t="s">
        <v>14</v>
      </c>
      <c r="L90" s="24" t="str">
        <f>IF(COUNTIF($I$49:$I$78,"Area ii")&lt;1,"",AVERAGEIF($I$49:$I$78,"Area ii",L$49:L$78))</f>
        <v/>
      </c>
      <c r="M90" s="141"/>
      <c r="N90" s="141" t="str">
        <f>IF(COUNTIF($I$49:$I$78,"Area ii")&lt;1,"",AVERAGEIF($I$49:$I$78,"Area ii",N$49:N$78))</f>
        <v/>
      </c>
      <c r="O90" s="24" t="str">
        <f t="shared" ref="O90:P90" si="45">IF(COUNTIF($I$49:$I$78,"Area ii")&lt;1,"",AVERAGEIF($I$49:$I$78,"Area ii",O$49:O$78))</f>
        <v/>
      </c>
      <c r="P90" s="226" t="str">
        <f t="shared" si="45"/>
        <v/>
      </c>
      <c r="Q90" s="400"/>
    </row>
    <row r="91" spans="7:17" ht="20.149999999999999" customHeight="1" x14ac:dyDescent="0.35">
      <c r="G91" s="396"/>
      <c r="H91" s="479"/>
      <c r="I91" s="480"/>
      <c r="J91" s="480"/>
      <c r="K91" s="23" t="s">
        <v>15</v>
      </c>
      <c r="L91" s="24" t="str">
        <f>IF(COUNTIF($I$49:$I$78,"Area iii")&lt;1,"",AVERAGEIF($I$49:$I$78,"Area iii",L$49:L$78))</f>
        <v/>
      </c>
      <c r="M91" s="141"/>
      <c r="N91" s="141" t="str">
        <f>IF(COUNTIF($I$49:$I$78,"Area iii")&lt;1,"",AVERAGEIF($I$49:$I$78,"Area iii",N$49:N$78))</f>
        <v/>
      </c>
      <c r="O91" s="24" t="str">
        <f t="shared" ref="O91:P91" si="46">IF(COUNTIF($I$49:$I$78,"Area iii")&lt;1,"",AVERAGEIF($I$49:$I$78,"Area iii",O$49:O$78))</f>
        <v/>
      </c>
      <c r="P91" s="226" t="str">
        <f t="shared" si="46"/>
        <v/>
      </c>
      <c r="Q91" s="400"/>
    </row>
    <row r="92" spans="7:17" ht="20.149999999999999" customHeight="1" x14ac:dyDescent="0.35">
      <c r="G92" s="396"/>
      <c r="H92" s="479"/>
      <c r="I92" s="480"/>
      <c r="J92" s="480"/>
      <c r="K92" s="23" t="s">
        <v>16</v>
      </c>
      <c r="L92" s="24" t="str">
        <f>IF(COUNTIF($I$49:$I$78,"Area iv")&lt;1,"",AVERAGEIF($I$49:$I$78,"Area iv",L$49:L$78))</f>
        <v/>
      </c>
      <c r="M92" s="141"/>
      <c r="N92" s="141" t="str">
        <f>IF(COUNTIF($I$49:$I$78,"Area iv")&lt;1,"",AVERAGEIF($I$49:$I$78,"Area iv",N$49:N$78))</f>
        <v/>
      </c>
      <c r="O92" s="24" t="str">
        <f t="shared" ref="O92:P92" si="47">IF(COUNTIF($I$49:$I$78,"Area iv")&lt;1,"",AVERAGEIF($I$49:$I$78,"Area iv",O$49:O$78))</f>
        <v/>
      </c>
      <c r="P92" s="226" t="str">
        <f t="shared" si="47"/>
        <v/>
      </c>
      <c r="Q92" s="400"/>
    </row>
    <row r="93" spans="7:17" ht="20.149999999999999" customHeight="1" x14ac:dyDescent="0.35">
      <c r="G93" s="396"/>
      <c r="H93" s="479"/>
      <c r="I93" s="480"/>
      <c r="J93" s="480"/>
      <c r="K93" s="23" t="s">
        <v>17</v>
      </c>
      <c r="L93" s="24" t="str">
        <f>IF(COUNTIF($I$49:$I$78,"Area v")&lt;1,"",AVERAGEIF($I$49:$I$78,"Area v",L$49:L$78))</f>
        <v/>
      </c>
      <c r="M93" s="141"/>
      <c r="N93" s="141" t="str">
        <f>IF(COUNTIF($I$49:$I$78,"Area v")&lt;1,"",AVERAGEIF($I$49:$I$78,"Area v",N$49:N$78))</f>
        <v/>
      </c>
      <c r="O93" s="24" t="str">
        <f t="shared" ref="O93:P93" si="48">IF(COUNTIF($I$49:$I$78,"Area v")&lt;1,"",AVERAGEIF($I$49:$I$78,"Area v",O$49:O$78))</f>
        <v/>
      </c>
      <c r="P93" s="226" t="str">
        <f t="shared" si="48"/>
        <v/>
      </c>
      <c r="Q93" s="400"/>
    </row>
    <row r="94" spans="7:17" ht="20.149999999999999" customHeight="1" thickBot="1" x14ac:dyDescent="0.4">
      <c r="G94" s="396"/>
      <c r="H94" s="482"/>
      <c r="I94" s="483"/>
      <c r="J94" s="483"/>
      <c r="K94" s="28" t="s">
        <v>18</v>
      </c>
      <c r="L94" s="29" t="str">
        <f>IF(COUNTIF($I$49:$I$78,"Area vi")&lt;1,"",AVERAGEIF($I$49:$I$78,"Area vi",L$49:L$78))</f>
        <v/>
      </c>
      <c r="M94" s="239"/>
      <c r="N94" s="239" t="str">
        <f>IF(COUNTIF($I$49:$I$78,"Area vi")&lt;1,"",AVERAGEIF($I$49:$I$78,"Area vi",N$49:N$78))</f>
        <v/>
      </c>
      <c r="O94" s="29" t="str">
        <f t="shared" ref="O94:P94" si="49">IF(COUNTIF($I$49:$I$78,"Area vi")&lt;1,"",AVERAGEIF($I$49:$I$78,"Area vi",O$49:O$78))</f>
        <v/>
      </c>
      <c r="P94" s="227" t="str">
        <f t="shared" si="49"/>
        <v/>
      </c>
      <c r="Q94" s="400"/>
    </row>
    <row r="95" spans="7:17" ht="20.149999999999999" customHeight="1" thickBot="1" x14ac:dyDescent="0.4">
      <c r="G95" s="397"/>
      <c r="H95" s="398"/>
      <c r="I95" s="398"/>
      <c r="J95" s="398"/>
      <c r="K95" s="398"/>
      <c r="L95" s="398"/>
      <c r="M95" s="398"/>
      <c r="N95" s="416"/>
      <c r="O95" s="416"/>
      <c r="P95" s="416"/>
      <c r="Q95" s="399"/>
    </row>
    <row r="98" spans="7:17" ht="20.149999999999999" customHeight="1" thickBot="1" x14ac:dyDescent="0.4">
      <c r="G98" s="329" t="s">
        <v>94</v>
      </c>
    </row>
    <row r="99" spans="7:17" ht="20.149999999999999" customHeight="1" thickBot="1" x14ac:dyDescent="0.4">
      <c r="G99" s="395"/>
      <c r="H99" s="393"/>
      <c r="I99" s="393"/>
      <c r="J99" s="393"/>
      <c r="K99" s="393"/>
      <c r="L99" s="393"/>
      <c r="M99" s="393"/>
      <c r="N99" s="393"/>
      <c r="O99" s="393"/>
      <c r="P99" s="393"/>
      <c r="Q99" s="394"/>
    </row>
    <row r="100" spans="7:17" ht="20.149999999999999" customHeight="1" x14ac:dyDescent="0.35">
      <c r="G100" s="396"/>
      <c r="H100" s="476"/>
      <c r="I100" s="477"/>
      <c r="J100" s="477"/>
      <c r="K100" s="485" t="s">
        <v>3</v>
      </c>
      <c r="L100" s="488" t="s">
        <v>82</v>
      </c>
      <c r="M100" s="489"/>
      <c r="N100" s="489"/>
      <c r="O100" s="489"/>
      <c r="P100" s="490"/>
      <c r="Q100" s="400"/>
    </row>
    <row r="101" spans="7:17" ht="20.149999999999999" customHeight="1" x14ac:dyDescent="0.35">
      <c r="G101" s="396"/>
      <c r="H101" s="479"/>
      <c r="I101" s="480"/>
      <c r="J101" s="480"/>
      <c r="K101" s="486"/>
      <c r="L101" s="491" t="s">
        <v>92</v>
      </c>
      <c r="M101" s="330"/>
      <c r="N101" s="493" t="s">
        <v>83</v>
      </c>
      <c r="O101" s="495" t="s">
        <v>84</v>
      </c>
      <c r="P101" s="497" t="s">
        <v>88</v>
      </c>
      <c r="Q101" s="400"/>
    </row>
    <row r="102" spans="7:17" ht="20.149999999999999" customHeight="1" thickBot="1" x14ac:dyDescent="0.4">
      <c r="G102" s="396"/>
      <c r="H102" s="479"/>
      <c r="I102" s="480"/>
      <c r="J102" s="480"/>
      <c r="K102" s="487"/>
      <c r="L102" s="492"/>
      <c r="M102" s="328"/>
      <c r="N102" s="494"/>
      <c r="O102" s="496"/>
      <c r="P102" s="498"/>
      <c r="Q102" s="400"/>
    </row>
    <row r="103" spans="7:17" ht="20.149999999999999" customHeight="1" x14ac:dyDescent="0.35">
      <c r="G103" s="396"/>
      <c r="H103" s="479"/>
      <c r="I103" s="480"/>
      <c r="J103" s="480"/>
      <c r="K103" s="20" t="s">
        <v>13</v>
      </c>
      <c r="L103" s="21" t="str">
        <f>IF(L89="","",L89*'PR details'!$G4)</f>
        <v/>
      </c>
      <c r="M103" s="140"/>
      <c r="N103" s="140" t="str">
        <f>IF(N89="","",N89*'PR details'!$G4)</f>
        <v/>
      </c>
      <c r="O103" s="21" t="str">
        <f>IF(O89="","",O89*'PR details'!$G4)</f>
        <v/>
      </c>
      <c r="P103" s="225" t="str">
        <f>IF(P89="","",P89*'PR details'!$G4)</f>
        <v/>
      </c>
      <c r="Q103" s="400"/>
    </row>
    <row r="104" spans="7:17" ht="20.149999999999999" customHeight="1" x14ac:dyDescent="0.35">
      <c r="G104" s="396"/>
      <c r="H104" s="479"/>
      <c r="I104" s="480"/>
      <c r="J104" s="480"/>
      <c r="K104" s="23" t="s">
        <v>14</v>
      </c>
      <c r="L104" s="24" t="str">
        <f>IF(L90="","",L90*'PR details'!$G5)</f>
        <v/>
      </c>
      <c r="M104" s="141"/>
      <c r="N104" s="141" t="str">
        <f>IF(N90="","",N90*'PR details'!$G5)</f>
        <v/>
      </c>
      <c r="O104" s="24" t="str">
        <f>IF(O90="","",O90*'PR details'!$G5)</f>
        <v/>
      </c>
      <c r="P104" s="226" t="str">
        <f>IF(P90="","",P90*'PR details'!$G5)</f>
        <v/>
      </c>
      <c r="Q104" s="400"/>
    </row>
    <row r="105" spans="7:17" ht="20.149999999999999" customHeight="1" x14ac:dyDescent="0.35">
      <c r="G105" s="396"/>
      <c r="H105" s="479"/>
      <c r="I105" s="480"/>
      <c r="J105" s="480"/>
      <c r="K105" s="23" t="s">
        <v>15</v>
      </c>
      <c r="L105" s="24" t="str">
        <f>IF(L91="","",L91*'PR details'!$G6)</f>
        <v/>
      </c>
      <c r="M105" s="141"/>
      <c r="N105" s="141" t="str">
        <f>IF(N91="","",N91*'PR details'!$G6)</f>
        <v/>
      </c>
      <c r="O105" s="24" t="str">
        <f>IF(O91="","",O91*'PR details'!$G6)</f>
        <v/>
      </c>
      <c r="P105" s="226" t="str">
        <f>IF(P91="","",P91*'PR details'!$G6)</f>
        <v/>
      </c>
      <c r="Q105" s="400"/>
    </row>
    <row r="106" spans="7:17" ht="20.149999999999999" customHeight="1" x14ac:dyDescent="0.35">
      <c r="G106" s="396"/>
      <c r="H106" s="479"/>
      <c r="I106" s="480"/>
      <c r="J106" s="480"/>
      <c r="K106" s="23" t="s">
        <v>16</v>
      </c>
      <c r="L106" s="24" t="str">
        <f>IF(L92="","",L92*'PR details'!$G7)</f>
        <v/>
      </c>
      <c r="M106" s="141"/>
      <c r="N106" s="141" t="str">
        <f>IF(N92="","",N92*'PR details'!$G7)</f>
        <v/>
      </c>
      <c r="O106" s="24" t="str">
        <f>IF(O92="","",O92*'PR details'!$G7)</f>
        <v/>
      </c>
      <c r="P106" s="226" t="str">
        <f>IF(P92="","",P92*'PR details'!$G7)</f>
        <v/>
      </c>
      <c r="Q106" s="400"/>
    </row>
    <row r="107" spans="7:17" ht="20.149999999999999" customHeight="1" x14ac:dyDescent="0.35">
      <c r="G107" s="396"/>
      <c r="H107" s="479"/>
      <c r="I107" s="480"/>
      <c r="J107" s="480"/>
      <c r="K107" s="23" t="s">
        <v>17</v>
      </c>
      <c r="L107" s="24" t="str">
        <f>IF(L93="","",L93*'PR details'!$G8)</f>
        <v/>
      </c>
      <c r="M107" s="141"/>
      <c r="N107" s="141" t="str">
        <f>IF(N93="","",N93*'PR details'!$G8)</f>
        <v/>
      </c>
      <c r="O107" s="24" t="str">
        <f>IF(O93="","",O93*'PR details'!$G8)</f>
        <v/>
      </c>
      <c r="P107" s="226" t="str">
        <f>IF(P93="","",P93*'PR details'!$G8)</f>
        <v/>
      </c>
      <c r="Q107" s="400"/>
    </row>
    <row r="108" spans="7:17" ht="20.149999999999999" customHeight="1" thickBot="1" x14ac:dyDescent="0.4">
      <c r="G108" s="396"/>
      <c r="H108" s="482"/>
      <c r="I108" s="483"/>
      <c r="J108" s="483"/>
      <c r="K108" s="28" t="s">
        <v>18</v>
      </c>
      <c r="L108" s="29" t="str">
        <f>IF(L94="","",L94*'PR details'!$G9)</f>
        <v/>
      </c>
      <c r="M108" s="239"/>
      <c r="N108" s="239" t="str">
        <f>IF(N94="","",N94*'PR details'!$G9)</f>
        <v/>
      </c>
      <c r="O108" s="29" t="str">
        <f>IF(O94="","",O94*'PR details'!$G9)</f>
        <v/>
      </c>
      <c r="P108" s="227" t="str">
        <f>IF(P94="","",P94*'PR details'!$G9)</f>
        <v/>
      </c>
      <c r="Q108" s="400"/>
    </row>
    <row r="109" spans="7:17" ht="20.149999999999999" customHeight="1" thickBot="1" x14ac:dyDescent="0.4">
      <c r="G109" s="397"/>
      <c r="H109" s="398"/>
      <c r="I109" s="398"/>
      <c r="J109" s="398"/>
      <c r="K109" s="398"/>
      <c r="L109" s="398"/>
      <c r="M109" s="398"/>
      <c r="N109" s="416"/>
      <c r="O109" s="416"/>
      <c r="P109" s="416"/>
      <c r="Q109" s="399"/>
    </row>
    <row r="112" spans="7:17" ht="20.149999999999999" customHeight="1" thickBot="1" x14ac:dyDescent="0.4">
      <c r="G112" s="329" t="s">
        <v>95</v>
      </c>
    </row>
    <row r="113" spans="7:17" ht="20.149999999999999" customHeight="1" thickBot="1" x14ac:dyDescent="0.4">
      <c r="G113" s="395"/>
      <c r="H113" s="393"/>
      <c r="I113" s="393"/>
      <c r="J113" s="393"/>
      <c r="K113" s="393"/>
      <c r="L113" s="393"/>
      <c r="M113" s="393"/>
      <c r="N113" s="393"/>
      <c r="O113" s="393"/>
      <c r="P113" s="393"/>
      <c r="Q113" s="394"/>
    </row>
    <row r="114" spans="7:17" ht="20.149999999999999" customHeight="1" x14ac:dyDescent="0.35">
      <c r="G114" s="396"/>
      <c r="H114" s="476"/>
      <c r="I114" s="477"/>
      <c r="J114" s="477"/>
      <c r="K114" s="478"/>
      <c r="L114" s="489" t="s">
        <v>82</v>
      </c>
      <c r="M114" s="489"/>
      <c r="N114" s="489"/>
      <c r="O114" s="489"/>
      <c r="P114" s="490"/>
      <c r="Q114" s="400"/>
    </row>
    <row r="115" spans="7:17" ht="20.149999999999999" customHeight="1" x14ac:dyDescent="0.35">
      <c r="G115" s="396"/>
      <c r="H115" s="479"/>
      <c r="I115" s="480"/>
      <c r="J115" s="480"/>
      <c r="K115" s="481"/>
      <c r="L115" s="499" t="s">
        <v>92</v>
      </c>
      <c r="M115" s="330"/>
      <c r="N115" s="493" t="s">
        <v>83</v>
      </c>
      <c r="O115" s="495" t="s">
        <v>84</v>
      </c>
      <c r="P115" s="497" t="s">
        <v>88</v>
      </c>
      <c r="Q115" s="400"/>
    </row>
    <row r="116" spans="7:17" ht="20.149999999999999" customHeight="1" thickBot="1" x14ac:dyDescent="0.4">
      <c r="G116" s="396"/>
      <c r="H116" s="479"/>
      <c r="I116" s="480"/>
      <c r="J116" s="480"/>
      <c r="K116" s="481"/>
      <c r="L116" s="500"/>
      <c r="M116" s="328"/>
      <c r="N116" s="494"/>
      <c r="O116" s="496"/>
      <c r="P116" s="498"/>
      <c r="Q116" s="400"/>
    </row>
    <row r="117" spans="7:17" ht="20.149999999999999" customHeight="1" thickBot="1" x14ac:dyDescent="0.4">
      <c r="G117" s="396"/>
      <c r="H117" s="482"/>
      <c r="I117" s="483"/>
      <c r="J117" s="483"/>
      <c r="K117" s="484"/>
      <c r="L117" s="140" t="str">
        <f>IF(COUNT(L103:L108)&lt;1,"",SUM(L103:L108))</f>
        <v/>
      </c>
      <c r="M117" s="21"/>
      <c r="N117" s="21" t="str">
        <f>IF(COUNT(N103:N108)&lt;1,"",SUM(N103:N108))</f>
        <v/>
      </c>
      <c r="O117" s="21" t="str">
        <f>IF(COUNT(O103:O108)&lt;1,"",SUM(O103:O108))</f>
        <v/>
      </c>
      <c r="P117" s="225" t="str">
        <f>IF(COUNT(P103:P108)&lt;1,"",SUM(P103:P108))</f>
        <v/>
      </c>
      <c r="Q117" s="400"/>
    </row>
    <row r="118" spans="7:17" ht="20.149999999999999" customHeight="1" thickBot="1" x14ac:dyDescent="0.4">
      <c r="G118" s="397"/>
      <c r="H118" s="398"/>
      <c r="I118" s="398"/>
      <c r="J118" s="398"/>
      <c r="K118" s="398"/>
      <c r="L118" s="398"/>
      <c r="M118" s="398"/>
      <c r="N118" s="416"/>
      <c r="O118" s="416"/>
      <c r="P118" s="416"/>
      <c r="Q118" s="399"/>
    </row>
  </sheetData>
  <mergeCells count="45">
    <mergeCell ref="BI7:BI8"/>
    <mergeCell ref="BJ7:BJ8"/>
    <mergeCell ref="BK7:BK8"/>
    <mergeCell ref="BF6:BK6"/>
    <mergeCell ref="H40:L40"/>
    <mergeCell ref="J6:J8"/>
    <mergeCell ref="H6:H8"/>
    <mergeCell ref="I6:I8"/>
    <mergeCell ref="L6:L8"/>
    <mergeCell ref="N6:N8"/>
    <mergeCell ref="O6:O8"/>
    <mergeCell ref="BF7:BF8"/>
    <mergeCell ref="BG7:BG8"/>
    <mergeCell ref="BH7:BH8"/>
    <mergeCell ref="M6:M8"/>
    <mergeCell ref="K6:K8"/>
    <mergeCell ref="H46:H48"/>
    <mergeCell ref="I46:I48"/>
    <mergeCell ref="J46:J48"/>
    <mergeCell ref="K86:K88"/>
    <mergeCell ref="L86:P86"/>
    <mergeCell ref="L87:L88"/>
    <mergeCell ref="N87:N88"/>
    <mergeCell ref="O87:O88"/>
    <mergeCell ref="K46:K48"/>
    <mergeCell ref="L46:P46"/>
    <mergeCell ref="L47:L48"/>
    <mergeCell ref="N47:N48"/>
    <mergeCell ref="O47:O48"/>
    <mergeCell ref="P47:P48"/>
    <mergeCell ref="P87:P88"/>
    <mergeCell ref="H86:J94"/>
    <mergeCell ref="H114:K117"/>
    <mergeCell ref="H100:J108"/>
    <mergeCell ref="K100:K102"/>
    <mergeCell ref="L100:P100"/>
    <mergeCell ref="L101:L102"/>
    <mergeCell ref="N101:N102"/>
    <mergeCell ref="O101:O102"/>
    <mergeCell ref="P101:P102"/>
    <mergeCell ref="L114:P114"/>
    <mergeCell ref="L115:L116"/>
    <mergeCell ref="N115:N116"/>
    <mergeCell ref="O115:O116"/>
    <mergeCell ref="P115:P116"/>
  </mergeCells>
  <conditionalFormatting sqref="K9:K38">
    <cfRule type="cellIs" dxfId="80" priority="1" operator="equal">
      <formula>"Manual entry required"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9999"/>
  </sheetPr>
  <dimension ref="A1:CL610"/>
  <sheetViews>
    <sheetView zoomScale="70" zoomScaleNormal="70" workbookViewId="0">
      <selection activeCell="I43" activeCellId="1" sqref="K42 I43"/>
    </sheetView>
  </sheetViews>
  <sheetFormatPr defaultColWidth="8.84375" defaultRowHeight="20.149999999999999" customHeight="1" x14ac:dyDescent="0.35"/>
  <cols>
    <col min="1" max="2" width="8.84375" style="3"/>
    <col min="3" max="44" width="8.84375" style="102"/>
    <col min="45" max="16384" width="8.84375" style="3"/>
  </cols>
  <sheetData>
    <row r="1" spans="1:44" ht="20.149999999999999" customHeight="1" x14ac:dyDescent="0.35">
      <c r="A1" s="102"/>
      <c r="B1" s="102"/>
      <c r="AQ1" s="3"/>
      <c r="AR1" s="3"/>
    </row>
    <row r="2" spans="1:44" ht="20.149999999999999" customHeight="1" x14ac:dyDescent="0.35">
      <c r="A2" s="102"/>
      <c r="B2" s="102"/>
      <c r="AQ2" s="3"/>
      <c r="AR2" s="3"/>
    </row>
    <row r="3" spans="1:44" ht="20.149999999999999" customHeight="1" x14ac:dyDescent="0.35">
      <c r="A3" s="102"/>
      <c r="B3" s="102"/>
      <c r="AQ3" s="3"/>
      <c r="AR3" s="3"/>
    </row>
    <row r="4" spans="1:44" ht="20.149999999999999" customHeight="1" x14ac:dyDescent="0.35">
      <c r="A4" s="102"/>
      <c r="B4" s="102"/>
      <c r="AQ4" s="3"/>
      <c r="AR4" s="3"/>
    </row>
    <row r="5" spans="1:44" ht="20.149999999999999" customHeight="1" x14ac:dyDescent="0.35">
      <c r="A5" s="102"/>
      <c r="B5" s="102"/>
      <c r="AQ5" s="3"/>
      <c r="AR5" s="3"/>
    </row>
    <row r="6" spans="1:44" ht="20.149999999999999" customHeight="1" x14ac:dyDescent="0.35">
      <c r="A6" s="102"/>
      <c r="B6" s="102"/>
      <c r="AQ6" s="3"/>
      <c r="AR6" s="3"/>
    </row>
    <row r="7" spans="1:44" ht="20.149999999999999" customHeight="1" x14ac:dyDescent="0.35">
      <c r="A7" s="102"/>
      <c r="B7" s="102"/>
      <c r="AQ7" s="3"/>
      <c r="AR7" s="3"/>
    </row>
    <row r="8" spans="1:44" ht="20.149999999999999" customHeight="1" x14ac:dyDescent="0.35">
      <c r="A8" s="102"/>
      <c r="B8" s="102"/>
      <c r="AQ8" s="3"/>
      <c r="AR8" s="3"/>
    </row>
    <row r="9" spans="1:44" ht="20.149999999999999" customHeight="1" x14ac:dyDescent="0.35">
      <c r="A9" s="102"/>
      <c r="B9" s="102"/>
      <c r="AQ9" s="3"/>
      <c r="AR9" s="3"/>
    </row>
    <row r="10" spans="1:44" ht="20.149999999999999" customHeight="1" x14ac:dyDescent="0.35">
      <c r="A10" s="102"/>
      <c r="B10" s="102"/>
      <c r="AQ10" s="3"/>
      <c r="AR10" s="3"/>
    </row>
    <row r="11" spans="1:44" ht="20.149999999999999" customHeight="1" x14ac:dyDescent="0.35">
      <c r="A11" s="102"/>
      <c r="B11" s="102"/>
      <c r="AQ11" s="3"/>
      <c r="AR11" s="3"/>
    </row>
    <row r="12" spans="1:44" ht="20.149999999999999" customHeight="1" x14ac:dyDescent="0.35">
      <c r="A12" s="102"/>
      <c r="B12" s="102"/>
      <c r="AQ12" s="3"/>
      <c r="AR12" s="3"/>
    </row>
    <row r="13" spans="1:44" ht="20.149999999999999" customHeight="1" x14ac:dyDescent="0.35">
      <c r="A13" s="102"/>
      <c r="B13" s="102"/>
      <c r="AQ13" s="3"/>
      <c r="AR13" s="3"/>
    </row>
    <row r="14" spans="1:44" ht="20.149999999999999" customHeight="1" x14ac:dyDescent="0.35">
      <c r="A14" s="102"/>
      <c r="B14" s="102"/>
      <c r="AQ14" s="3"/>
      <c r="AR14" s="3"/>
    </row>
    <row r="15" spans="1:44" ht="20.149999999999999" customHeight="1" x14ac:dyDescent="0.35">
      <c r="A15" s="102"/>
      <c r="B15" s="102"/>
      <c r="AQ15" s="3"/>
      <c r="AR15" s="3"/>
    </row>
    <row r="16" spans="1:44" ht="20.149999999999999" customHeight="1" x14ac:dyDescent="0.35">
      <c r="A16" s="102"/>
      <c r="B16" s="102"/>
      <c r="AQ16" s="3"/>
      <c r="AR16" s="3"/>
    </row>
    <row r="17" spans="1:44" ht="20.149999999999999" customHeight="1" x14ac:dyDescent="0.35">
      <c r="A17" s="102"/>
      <c r="B17" s="102"/>
      <c r="AQ17" s="3"/>
      <c r="AR17" s="3"/>
    </row>
    <row r="18" spans="1:44" ht="20.149999999999999" customHeight="1" x14ac:dyDescent="0.35">
      <c r="A18" s="102"/>
      <c r="B18" s="102"/>
      <c r="AQ18" s="3"/>
      <c r="AR18" s="3"/>
    </row>
    <row r="19" spans="1:44" ht="20.149999999999999" customHeight="1" x14ac:dyDescent="0.35">
      <c r="A19" s="102"/>
      <c r="B19" s="102"/>
      <c r="AQ19" s="3"/>
      <c r="AR19" s="3"/>
    </row>
    <row r="20" spans="1:44" ht="20.149999999999999" customHeight="1" x14ac:dyDescent="0.35">
      <c r="A20" s="102"/>
      <c r="B20" s="102"/>
      <c r="AQ20" s="3"/>
      <c r="AR20" s="3"/>
    </row>
    <row r="21" spans="1:44" ht="20.149999999999999" customHeight="1" x14ac:dyDescent="0.35">
      <c r="A21" s="102"/>
      <c r="B21" s="102"/>
      <c r="AQ21" s="3"/>
      <c r="AR21" s="3"/>
    </row>
    <row r="22" spans="1:44" ht="20.149999999999999" customHeight="1" x14ac:dyDescent="0.35">
      <c r="A22" s="102"/>
      <c r="B22" s="102"/>
      <c r="AQ22" s="3"/>
      <c r="AR22" s="3"/>
    </row>
    <row r="23" spans="1:44" ht="20.149999999999999" customHeight="1" x14ac:dyDescent="0.35">
      <c r="A23" s="102"/>
      <c r="B23" s="102"/>
      <c r="AQ23" s="3"/>
      <c r="AR23" s="3"/>
    </row>
    <row r="24" spans="1:44" ht="20.149999999999999" customHeight="1" x14ac:dyDescent="0.35">
      <c r="A24" s="102"/>
      <c r="B24" s="102"/>
      <c r="AQ24" s="3"/>
      <c r="AR24" s="3"/>
    </row>
    <row r="25" spans="1:44" ht="20.149999999999999" customHeight="1" x14ac:dyDescent="0.35">
      <c r="A25" s="102"/>
      <c r="B25" s="102"/>
      <c r="AQ25" s="3"/>
      <c r="AR25" s="3"/>
    </row>
    <row r="26" spans="1:44" ht="20.149999999999999" customHeight="1" x14ac:dyDescent="0.35">
      <c r="A26" s="102"/>
      <c r="B26" s="102"/>
      <c r="AQ26" s="3"/>
      <c r="AR26" s="3"/>
    </row>
    <row r="27" spans="1:44" ht="20.149999999999999" customHeight="1" x14ac:dyDescent="0.35">
      <c r="A27" s="102"/>
      <c r="B27" s="102"/>
      <c r="AQ27" s="3"/>
      <c r="AR27" s="3"/>
    </row>
    <row r="28" spans="1:44" ht="20.149999999999999" customHeight="1" x14ac:dyDescent="0.35">
      <c r="A28" s="102"/>
      <c r="B28" s="102"/>
      <c r="AQ28" s="3"/>
      <c r="AR28" s="3"/>
    </row>
    <row r="29" spans="1:44" ht="20.149999999999999" customHeight="1" x14ac:dyDescent="0.35">
      <c r="A29" s="102"/>
      <c r="B29" s="102"/>
      <c r="AQ29" s="3"/>
      <c r="AR29" s="3"/>
    </row>
    <row r="30" spans="1:44" ht="20.149999999999999" customHeight="1" x14ac:dyDescent="0.35">
      <c r="A30" s="102"/>
      <c r="B30" s="102"/>
      <c r="AQ30" s="3"/>
      <c r="AR30" s="3"/>
    </row>
    <row r="31" spans="1:44" ht="20.149999999999999" customHeight="1" x14ac:dyDescent="0.35">
      <c r="A31" s="102"/>
      <c r="B31" s="102"/>
      <c r="AQ31" s="3"/>
      <c r="AR31" s="3"/>
    </row>
    <row r="32" spans="1:44" ht="20.149999999999999" customHeight="1" x14ac:dyDescent="0.35">
      <c r="A32" s="102"/>
      <c r="B32" s="102"/>
      <c r="AQ32" s="3"/>
      <c r="AR32" s="3"/>
    </row>
    <row r="33" spans="1:44" ht="20.149999999999999" customHeight="1" x14ac:dyDescent="0.35">
      <c r="A33" s="102"/>
      <c r="B33" s="102"/>
      <c r="AQ33" s="3"/>
      <c r="AR33" s="3"/>
    </row>
    <row r="34" spans="1:44" ht="20.149999999999999" customHeight="1" x14ac:dyDescent="0.35">
      <c r="A34" s="102"/>
      <c r="B34" s="102"/>
      <c r="AQ34" s="3"/>
      <c r="AR34" s="3"/>
    </row>
    <row r="35" spans="1:44" ht="20.149999999999999" customHeight="1" x14ac:dyDescent="0.35">
      <c r="A35" s="102"/>
      <c r="B35" s="102"/>
      <c r="AQ35" s="3"/>
      <c r="AR35" s="3"/>
    </row>
    <row r="36" spans="1:44" ht="20.149999999999999" customHeight="1" x14ac:dyDescent="0.35">
      <c r="A36" s="102"/>
      <c r="B36" s="102"/>
      <c r="AQ36" s="3"/>
      <c r="AR36" s="3"/>
    </row>
    <row r="37" spans="1:44" ht="20.149999999999999" customHeight="1" x14ac:dyDescent="0.35">
      <c r="A37" s="102"/>
      <c r="B37" s="102"/>
      <c r="AQ37" s="3"/>
      <c r="AR37" s="3"/>
    </row>
    <row r="38" spans="1:44" ht="20.149999999999999" customHeight="1" x14ac:dyDescent="0.35">
      <c r="A38" s="102"/>
      <c r="B38" s="102"/>
      <c r="AQ38" s="3"/>
      <c r="AR38" s="3"/>
    </row>
    <row r="39" spans="1:44" ht="20.149999999999999" customHeight="1" x14ac:dyDescent="0.35">
      <c r="A39" s="102"/>
      <c r="B39" s="102"/>
      <c r="AQ39" s="3"/>
      <c r="AR39" s="3"/>
    </row>
    <row r="40" spans="1:44" ht="20.149999999999999" customHeight="1" x14ac:dyDescent="0.35">
      <c r="A40" s="102"/>
      <c r="B40" s="102"/>
      <c r="AQ40" s="3"/>
      <c r="AR40" s="3"/>
    </row>
    <row r="41" spans="1:44" ht="20.149999999999999" customHeight="1" x14ac:dyDescent="0.35">
      <c r="A41" s="102"/>
      <c r="B41" s="102"/>
      <c r="AQ41" s="3"/>
      <c r="AR41" s="3"/>
    </row>
    <row r="42" spans="1:44" ht="20.149999999999999" customHeight="1" x14ac:dyDescent="0.35">
      <c r="A42" s="102"/>
      <c r="B42" s="102"/>
      <c r="AQ42" s="3"/>
      <c r="AR42" s="3"/>
    </row>
    <row r="43" spans="1:44" ht="20.149999999999999" customHeight="1" x14ac:dyDescent="0.35">
      <c r="A43" s="102"/>
      <c r="B43" s="102"/>
      <c r="AQ43" s="3"/>
      <c r="AR43" s="3"/>
    </row>
    <row r="44" spans="1:44" ht="20.149999999999999" customHeight="1" x14ac:dyDescent="0.35">
      <c r="A44" s="102"/>
      <c r="B44" s="102"/>
      <c r="AQ44" s="3"/>
      <c r="AR44" s="3"/>
    </row>
    <row r="45" spans="1:44" ht="20.149999999999999" customHeight="1" x14ac:dyDescent="0.35">
      <c r="A45" s="102"/>
      <c r="B45" s="102"/>
      <c r="AQ45" s="3"/>
      <c r="AR45" s="3"/>
    </row>
    <row r="46" spans="1:44" ht="20.149999999999999" customHeight="1" x14ac:dyDescent="0.35">
      <c r="A46" s="102"/>
      <c r="B46" s="102"/>
      <c r="AQ46" s="3"/>
      <c r="AR46" s="3"/>
    </row>
    <row r="47" spans="1:44" ht="20.149999999999999" customHeight="1" x14ac:dyDescent="0.35">
      <c r="A47" s="102"/>
      <c r="B47" s="102"/>
      <c r="AQ47" s="3"/>
      <c r="AR47" s="3"/>
    </row>
    <row r="48" spans="1:44" ht="20.149999999999999" customHeight="1" x14ac:dyDescent="0.35">
      <c r="A48" s="102"/>
      <c r="B48" s="102"/>
      <c r="AQ48" s="3"/>
      <c r="AR48" s="3"/>
    </row>
    <row r="49" spans="1:44" ht="20.149999999999999" customHeight="1" x14ac:dyDescent="0.35">
      <c r="A49" s="102"/>
      <c r="B49" s="102"/>
      <c r="AQ49" s="3"/>
      <c r="AR49" s="3"/>
    </row>
    <row r="50" spans="1:44" ht="20.149999999999999" customHeight="1" x14ac:dyDescent="0.35">
      <c r="A50" s="102"/>
      <c r="B50" s="102"/>
      <c r="AQ50" s="3"/>
      <c r="AR50" s="3"/>
    </row>
    <row r="51" spans="1:44" ht="20.149999999999999" customHeight="1" x14ac:dyDescent="0.35">
      <c r="A51" s="102"/>
      <c r="B51" s="102"/>
      <c r="AQ51" s="3"/>
      <c r="AR51" s="3"/>
    </row>
    <row r="52" spans="1:44" ht="20.149999999999999" customHeight="1" x14ac:dyDescent="0.35">
      <c r="A52" s="102"/>
      <c r="B52" s="102"/>
      <c r="AQ52" s="3"/>
      <c r="AR52" s="3"/>
    </row>
    <row r="53" spans="1:44" ht="20.149999999999999" customHeight="1" x14ac:dyDescent="0.35">
      <c r="A53" s="102"/>
      <c r="B53" s="102"/>
      <c r="AQ53" s="3"/>
      <c r="AR53" s="3"/>
    </row>
    <row r="54" spans="1:44" ht="20.149999999999999" customHeight="1" x14ac:dyDescent="0.35">
      <c r="A54" s="102"/>
      <c r="B54" s="102"/>
      <c r="AQ54" s="3"/>
      <c r="AR54" s="3"/>
    </row>
    <row r="55" spans="1:44" ht="20.149999999999999" customHeight="1" x14ac:dyDescent="0.35">
      <c r="A55" s="102"/>
      <c r="B55" s="102"/>
      <c r="AQ55" s="3"/>
      <c r="AR55" s="3"/>
    </row>
    <row r="56" spans="1:44" ht="20.149999999999999" customHeight="1" x14ac:dyDescent="0.35">
      <c r="A56" s="102"/>
      <c r="B56" s="102"/>
      <c r="AQ56" s="3"/>
      <c r="AR56" s="3"/>
    </row>
    <row r="57" spans="1:44" ht="20.149999999999999" customHeight="1" x14ac:dyDescent="0.35">
      <c r="A57" s="102"/>
      <c r="B57" s="102"/>
      <c r="AQ57" s="3"/>
      <c r="AR57" s="3"/>
    </row>
    <row r="58" spans="1:44" ht="20.149999999999999" customHeight="1" x14ac:dyDescent="0.35">
      <c r="A58" s="102"/>
      <c r="B58" s="102"/>
      <c r="AQ58" s="3"/>
      <c r="AR58" s="3"/>
    </row>
    <row r="59" spans="1:44" ht="20.149999999999999" customHeight="1" x14ac:dyDescent="0.35">
      <c r="A59" s="102"/>
      <c r="B59" s="102"/>
      <c r="AQ59" s="3"/>
      <c r="AR59" s="3"/>
    </row>
    <row r="60" spans="1:44" ht="20.149999999999999" customHeight="1" x14ac:dyDescent="0.35">
      <c r="A60" s="102"/>
      <c r="B60" s="102"/>
      <c r="AQ60" s="3"/>
      <c r="AR60" s="3"/>
    </row>
    <row r="61" spans="1:44" ht="20.149999999999999" customHeight="1" x14ac:dyDescent="0.35">
      <c r="A61" s="102"/>
      <c r="B61" s="102"/>
      <c r="AQ61" s="3"/>
      <c r="AR61" s="3"/>
    </row>
    <row r="62" spans="1:44" ht="20.149999999999999" customHeight="1" x14ac:dyDescent="0.35">
      <c r="A62" s="102"/>
      <c r="B62" s="102"/>
      <c r="AQ62" s="3"/>
      <c r="AR62" s="3"/>
    </row>
    <row r="63" spans="1:44" ht="20.149999999999999" customHeight="1" x14ac:dyDescent="0.35">
      <c r="A63" s="102"/>
      <c r="B63" s="102"/>
      <c r="AQ63" s="3"/>
      <c r="AR63" s="3"/>
    </row>
    <row r="64" spans="1:44" ht="20.149999999999999" customHeight="1" x14ac:dyDescent="0.35">
      <c r="A64" s="102"/>
      <c r="B64" s="102"/>
      <c r="AQ64" s="3"/>
      <c r="AR64" s="3"/>
    </row>
    <row r="65" spans="1:44" ht="20.149999999999999" customHeight="1" x14ac:dyDescent="0.35">
      <c r="A65" s="102"/>
      <c r="B65" s="102"/>
      <c r="AQ65" s="3"/>
      <c r="AR65" s="3"/>
    </row>
    <row r="66" spans="1:44" ht="20.149999999999999" customHeight="1" x14ac:dyDescent="0.35">
      <c r="A66" s="102"/>
      <c r="B66" s="102"/>
      <c r="AQ66" s="3"/>
      <c r="AR66" s="3"/>
    </row>
    <row r="67" spans="1:44" ht="20.149999999999999" customHeight="1" x14ac:dyDescent="0.35">
      <c r="A67" s="102"/>
      <c r="B67" s="102"/>
      <c r="AQ67" s="3"/>
      <c r="AR67" s="3"/>
    </row>
    <row r="68" spans="1:44" ht="20.149999999999999" customHeight="1" x14ac:dyDescent="0.35">
      <c r="A68" s="102"/>
      <c r="B68" s="102"/>
      <c r="AQ68" s="3"/>
      <c r="AR68" s="3"/>
    </row>
    <row r="69" spans="1:44" ht="20.149999999999999" customHeight="1" x14ac:dyDescent="0.35">
      <c r="A69" s="102"/>
      <c r="B69" s="102"/>
      <c r="AQ69" s="3"/>
      <c r="AR69" s="3"/>
    </row>
    <row r="70" spans="1:44" ht="20.149999999999999" customHeight="1" x14ac:dyDescent="0.35">
      <c r="A70" s="102"/>
      <c r="B70" s="102"/>
      <c r="AQ70" s="3"/>
      <c r="AR70" s="3"/>
    </row>
    <row r="71" spans="1:44" ht="20.149999999999999" customHeight="1" x14ac:dyDescent="0.35">
      <c r="A71" s="102"/>
      <c r="B71" s="102"/>
      <c r="AQ71" s="3"/>
      <c r="AR71" s="3"/>
    </row>
    <row r="72" spans="1:44" ht="20.149999999999999" customHeight="1" x14ac:dyDescent="0.35">
      <c r="A72" s="102"/>
      <c r="B72" s="102"/>
      <c r="AQ72" s="3"/>
      <c r="AR72" s="3"/>
    </row>
    <row r="73" spans="1:44" ht="20.149999999999999" customHeight="1" x14ac:dyDescent="0.35">
      <c r="A73" s="102"/>
      <c r="B73" s="102"/>
      <c r="AQ73" s="3"/>
      <c r="AR73" s="3"/>
    </row>
    <row r="74" spans="1:44" ht="20.149999999999999" customHeight="1" x14ac:dyDescent="0.35">
      <c r="A74" s="102"/>
      <c r="B74" s="102"/>
      <c r="AQ74" s="3"/>
      <c r="AR74" s="3"/>
    </row>
    <row r="75" spans="1:44" ht="20.149999999999999" customHeight="1" x14ac:dyDescent="0.35">
      <c r="A75" s="102"/>
      <c r="B75" s="102"/>
      <c r="AQ75" s="3"/>
      <c r="AR75" s="3"/>
    </row>
    <row r="76" spans="1:44" ht="20.149999999999999" customHeight="1" x14ac:dyDescent="0.35">
      <c r="A76" s="102"/>
      <c r="B76" s="102"/>
      <c r="AQ76" s="3"/>
      <c r="AR76" s="3"/>
    </row>
    <row r="77" spans="1:44" ht="20.149999999999999" customHeight="1" x14ac:dyDescent="0.35">
      <c r="A77" s="102"/>
      <c r="B77" s="102"/>
      <c r="AQ77" s="3"/>
      <c r="AR77" s="3"/>
    </row>
    <row r="78" spans="1:44" ht="20.149999999999999" customHeight="1" x14ac:dyDescent="0.35">
      <c r="A78" s="102"/>
      <c r="B78" s="102"/>
      <c r="AQ78" s="3"/>
      <c r="AR78" s="3"/>
    </row>
    <row r="79" spans="1:44" ht="20.149999999999999" customHeight="1" x14ac:dyDescent="0.35">
      <c r="A79" s="102"/>
      <c r="B79" s="102"/>
      <c r="AQ79" s="3"/>
      <c r="AR79" s="3"/>
    </row>
    <row r="80" spans="1:44" ht="20.149999999999999" customHeight="1" x14ac:dyDescent="0.35">
      <c r="A80" s="102"/>
      <c r="B80" s="102"/>
      <c r="AQ80" s="3"/>
      <c r="AR80" s="3"/>
    </row>
    <row r="81" spans="1:44" ht="20.149999999999999" customHeight="1" x14ac:dyDescent="0.35">
      <c r="A81" s="102"/>
      <c r="B81" s="102"/>
      <c r="AQ81" s="3"/>
      <c r="AR81" s="3"/>
    </row>
    <row r="82" spans="1:44" ht="20.149999999999999" customHeight="1" x14ac:dyDescent="0.35">
      <c r="A82" s="102"/>
      <c r="B82" s="102"/>
      <c r="AQ82" s="3"/>
      <c r="AR82" s="3"/>
    </row>
    <row r="83" spans="1:44" ht="20.149999999999999" customHeight="1" x14ac:dyDescent="0.35">
      <c r="A83" s="102"/>
      <c r="B83" s="102"/>
      <c r="AQ83" s="3"/>
      <c r="AR83" s="3"/>
    </row>
    <row r="84" spans="1:44" ht="20.149999999999999" customHeight="1" x14ac:dyDescent="0.35">
      <c r="A84" s="102"/>
      <c r="B84" s="102"/>
      <c r="AQ84" s="3"/>
      <c r="AR84" s="3"/>
    </row>
    <row r="85" spans="1:44" ht="20.149999999999999" customHeight="1" x14ac:dyDescent="0.35">
      <c r="A85" s="102"/>
      <c r="B85" s="102"/>
      <c r="AQ85" s="3"/>
      <c r="AR85" s="3"/>
    </row>
    <row r="86" spans="1:44" ht="20.149999999999999" customHeight="1" x14ac:dyDescent="0.35">
      <c r="A86" s="102"/>
      <c r="B86" s="102"/>
      <c r="AQ86" s="3"/>
      <c r="AR86" s="3"/>
    </row>
    <row r="87" spans="1:44" ht="20.149999999999999" customHeight="1" x14ac:dyDescent="0.35">
      <c r="A87" s="102"/>
      <c r="B87" s="102"/>
      <c r="AQ87" s="3"/>
      <c r="AR87" s="3"/>
    </row>
    <row r="88" spans="1:44" ht="20.149999999999999" customHeight="1" x14ac:dyDescent="0.35">
      <c r="A88" s="102"/>
      <c r="B88" s="102"/>
      <c r="AQ88" s="3"/>
      <c r="AR88" s="3"/>
    </row>
    <row r="89" spans="1:44" ht="20.149999999999999" customHeight="1" x14ac:dyDescent="0.35">
      <c r="A89" s="102"/>
      <c r="B89" s="102"/>
      <c r="AQ89" s="3"/>
      <c r="AR89" s="3"/>
    </row>
    <row r="90" spans="1:44" ht="20.149999999999999" customHeight="1" x14ac:dyDescent="0.35">
      <c r="A90" s="102"/>
      <c r="B90" s="102"/>
      <c r="AQ90" s="3"/>
      <c r="AR90" s="3"/>
    </row>
    <row r="91" spans="1:44" ht="20.149999999999999" customHeight="1" x14ac:dyDescent="0.35">
      <c r="A91" s="102"/>
      <c r="B91" s="102"/>
      <c r="AQ91" s="3"/>
      <c r="AR91" s="3"/>
    </row>
    <row r="92" spans="1:44" ht="20.149999999999999" customHeight="1" x14ac:dyDescent="0.35">
      <c r="A92" s="102"/>
      <c r="B92" s="102"/>
      <c r="AQ92" s="3"/>
      <c r="AR92" s="3"/>
    </row>
    <row r="93" spans="1:44" ht="20.149999999999999" customHeight="1" x14ac:dyDescent="0.35">
      <c r="A93" s="102"/>
      <c r="B93" s="102"/>
      <c r="AQ93" s="3"/>
      <c r="AR93" s="3"/>
    </row>
    <row r="94" spans="1:44" ht="20.149999999999999" customHeight="1" x14ac:dyDescent="0.35">
      <c r="A94" s="102"/>
      <c r="B94" s="102"/>
      <c r="AQ94" s="3"/>
      <c r="AR94" s="3"/>
    </row>
    <row r="95" spans="1:44" ht="20.149999999999999" customHeight="1" x14ac:dyDescent="0.35">
      <c r="A95" s="102"/>
      <c r="B95" s="102"/>
      <c r="AQ95" s="3"/>
      <c r="AR95" s="3"/>
    </row>
    <row r="96" spans="1:44" ht="20.149999999999999" customHeight="1" x14ac:dyDescent="0.35">
      <c r="A96" s="102"/>
      <c r="B96" s="102"/>
      <c r="AQ96" s="3"/>
      <c r="AR96" s="3"/>
    </row>
    <row r="97" spans="1:44" ht="20.149999999999999" customHeight="1" x14ac:dyDescent="0.35">
      <c r="A97" s="102"/>
      <c r="B97" s="102"/>
      <c r="AQ97" s="3"/>
      <c r="AR97" s="3"/>
    </row>
    <row r="98" spans="1:44" ht="20.149999999999999" customHeight="1" x14ac:dyDescent="0.35">
      <c r="A98" s="102"/>
      <c r="B98" s="102"/>
      <c r="AQ98" s="3"/>
      <c r="AR98" s="3"/>
    </row>
    <row r="99" spans="1:44" ht="20.149999999999999" customHeight="1" x14ac:dyDescent="0.35">
      <c r="A99" s="102"/>
      <c r="B99" s="102"/>
      <c r="AQ99" s="3"/>
      <c r="AR99" s="3"/>
    </row>
    <row r="100" spans="1:44" ht="20.149999999999999" customHeight="1" x14ac:dyDescent="0.35">
      <c r="A100" s="102"/>
      <c r="B100" s="102"/>
      <c r="AQ100" s="3"/>
      <c r="AR100" s="3"/>
    </row>
    <row r="101" spans="1:44" ht="20.149999999999999" customHeight="1" x14ac:dyDescent="0.35">
      <c r="A101" s="102"/>
      <c r="B101" s="102"/>
      <c r="AQ101" s="3"/>
      <c r="AR101" s="3"/>
    </row>
    <row r="102" spans="1:44" ht="20.149999999999999" customHeight="1" x14ac:dyDescent="0.35">
      <c r="A102" s="102"/>
      <c r="B102" s="102"/>
      <c r="AQ102" s="3"/>
      <c r="AR102" s="3"/>
    </row>
    <row r="103" spans="1:44" ht="20.149999999999999" customHeight="1" x14ac:dyDescent="0.35">
      <c r="A103" s="102"/>
      <c r="B103" s="102"/>
      <c r="AQ103" s="3"/>
      <c r="AR103" s="3"/>
    </row>
    <row r="104" spans="1:44" ht="20.149999999999999" customHeight="1" x14ac:dyDescent="0.35">
      <c r="A104" s="102"/>
      <c r="B104" s="102"/>
      <c r="AQ104" s="3"/>
      <c r="AR104" s="3"/>
    </row>
    <row r="105" spans="1:44" ht="20.149999999999999" customHeight="1" x14ac:dyDescent="0.35">
      <c r="A105" s="102"/>
      <c r="B105" s="102"/>
      <c r="AQ105" s="3"/>
      <c r="AR105" s="3"/>
    </row>
    <row r="106" spans="1:44" ht="20.149999999999999" customHeight="1" x14ac:dyDescent="0.35">
      <c r="A106" s="102"/>
      <c r="B106" s="102"/>
      <c r="AQ106" s="3"/>
      <c r="AR106" s="3"/>
    </row>
    <row r="107" spans="1:44" ht="20.149999999999999" customHeight="1" x14ac:dyDescent="0.35">
      <c r="A107" s="102"/>
      <c r="B107" s="102"/>
      <c r="AQ107" s="3"/>
      <c r="AR107" s="3"/>
    </row>
    <row r="108" spans="1:44" ht="20.149999999999999" customHeight="1" x14ac:dyDescent="0.35">
      <c r="A108" s="102"/>
      <c r="B108" s="102"/>
      <c r="AQ108" s="3"/>
      <c r="AR108" s="3"/>
    </row>
    <row r="109" spans="1:44" ht="20.149999999999999" customHeight="1" x14ac:dyDescent="0.35">
      <c r="A109" s="102"/>
      <c r="B109" s="102"/>
      <c r="AQ109" s="3"/>
      <c r="AR109" s="3"/>
    </row>
    <row r="110" spans="1:44" ht="20.149999999999999" customHeight="1" x14ac:dyDescent="0.35">
      <c r="A110" s="102"/>
      <c r="B110" s="102"/>
      <c r="AQ110" s="3"/>
      <c r="AR110" s="3"/>
    </row>
    <row r="111" spans="1:44" ht="20.149999999999999" customHeight="1" x14ac:dyDescent="0.35">
      <c r="A111" s="102"/>
      <c r="B111" s="102"/>
      <c r="AQ111" s="3"/>
      <c r="AR111" s="3"/>
    </row>
    <row r="112" spans="1:44" ht="20.149999999999999" customHeight="1" x14ac:dyDescent="0.35">
      <c r="A112" s="102"/>
      <c r="B112" s="102"/>
      <c r="AQ112" s="3"/>
      <c r="AR112" s="3"/>
    </row>
    <row r="113" spans="1:44" ht="20.149999999999999" customHeight="1" x14ac:dyDescent="0.35">
      <c r="A113" s="102"/>
      <c r="B113" s="102"/>
      <c r="AQ113" s="3"/>
      <c r="AR113" s="3"/>
    </row>
    <row r="114" spans="1:44" ht="20.149999999999999" customHeight="1" x14ac:dyDescent="0.35">
      <c r="A114" s="102"/>
      <c r="B114" s="102"/>
      <c r="AQ114" s="3"/>
      <c r="AR114" s="3"/>
    </row>
    <row r="115" spans="1:44" ht="20.149999999999999" customHeight="1" x14ac:dyDescent="0.35">
      <c r="A115" s="102"/>
      <c r="B115" s="102"/>
      <c r="AQ115" s="3"/>
      <c r="AR115" s="3"/>
    </row>
    <row r="116" spans="1:44" ht="20.149999999999999" customHeight="1" x14ac:dyDescent="0.35">
      <c r="A116" s="102"/>
      <c r="B116" s="102"/>
      <c r="AQ116" s="3"/>
      <c r="AR116" s="3"/>
    </row>
    <row r="117" spans="1:44" ht="20.149999999999999" customHeight="1" x14ac:dyDescent="0.35">
      <c r="A117" s="102"/>
      <c r="B117" s="102"/>
      <c r="AQ117" s="3"/>
      <c r="AR117" s="3"/>
    </row>
    <row r="118" spans="1:44" ht="20.149999999999999" customHeight="1" x14ac:dyDescent="0.35">
      <c r="A118" s="102"/>
      <c r="B118" s="102"/>
      <c r="AQ118" s="3"/>
      <c r="AR118" s="3"/>
    </row>
    <row r="119" spans="1:44" ht="20.149999999999999" customHeight="1" x14ac:dyDescent="0.35">
      <c r="A119" s="102"/>
      <c r="B119" s="102"/>
      <c r="AQ119" s="3"/>
      <c r="AR119" s="3"/>
    </row>
    <row r="120" spans="1:44" ht="20.149999999999999" customHeight="1" x14ac:dyDescent="0.35">
      <c r="A120" s="102"/>
      <c r="B120" s="102"/>
      <c r="AQ120" s="3"/>
      <c r="AR120" s="3"/>
    </row>
    <row r="121" spans="1:44" ht="20.149999999999999" customHeight="1" x14ac:dyDescent="0.35">
      <c r="A121" s="102"/>
      <c r="B121" s="102"/>
      <c r="AQ121" s="3"/>
      <c r="AR121" s="3"/>
    </row>
    <row r="122" spans="1:44" ht="20.149999999999999" customHeight="1" x14ac:dyDescent="0.35">
      <c r="A122" s="102"/>
      <c r="B122" s="102"/>
      <c r="AQ122" s="3"/>
      <c r="AR122" s="3"/>
    </row>
    <row r="123" spans="1:44" ht="20.149999999999999" customHeight="1" x14ac:dyDescent="0.35">
      <c r="A123" s="102"/>
      <c r="B123" s="102"/>
      <c r="AQ123" s="3"/>
      <c r="AR123" s="3"/>
    </row>
    <row r="124" spans="1:44" ht="20.149999999999999" customHeight="1" x14ac:dyDescent="0.35">
      <c r="A124" s="102"/>
      <c r="B124" s="102"/>
      <c r="AQ124" s="3"/>
      <c r="AR124" s="3"/>
    </row>
    <row r="125" spans="1:44" ht="20.149999999999999" customHeight="1" x14ac:dyDescent="0.35">
      <c r="A125" s="102"/>
      <c r="B125" s="102"/>
      <c r="AQ125" s="3"/>
      <c r="AR125" s="3"/>
    </row>
    <row r="126" spans="1:44" ht="20.149999999999999" customHeight="1" x14ac:dyDescent="0.35">
      <c r="A126" s="102"/>
      <c r="B126" s="102"/>
      <c r="AQ126" s="3"/>
      <c r="AR126" s="3"/>
    </row>
    <row r="127" spans="1:44" ht="20.149999999999999" customHeight="1" x14ac:dyDescent="0.35">
      <c r="A127" s="102"/>
      <c r="B127" s="102"/>
      <c r="AQ127" s="3"/>
      <c r="AR127" s="3"/>
    </row>
    <row r="128" spans="1:44" ht="20.149999999999999" customHeight="1" x14ac:dyDescent="0.35">
      <c r="A128" s="102"/>
      <c r="B128" s="102"/>
      <c r="AQ128" s="3"/>
      <c r="AR128" s="3"/>
    </row>
    <row r="129" spans="1:44" ht="20.149999999999999" customHeight="1" x14ac:dyDescent="0.35">
      <c r="A129" s="102"/>
      <c r="B129" s="102"/>
      <c r="AQ129" s="3"/>
      <c r="AR129" s="3"/>
    </row>
    <row r="130" spans="1:44" ht="20.149999999999999" customHeight="1" x14ac:dyDescent="0.35">
      <c r="A130" s="102"/>
      <c r="B130" s="102"/>
      <c r="AQ130" s="3"/>
      <c r="AR130" s="3"/>
    </row>
    <row r="131" spans="1:44" ht="20.149999999999999" customHeight="1" x14ac:dyDescent="0.35">
      <c r="A131" s="102"/>
      <c r="B131" s="102"/>
      <c r="AQ131" s="3"/>
      <c r="AR131" s="3"/>
    </row>
    <row r="132" spans="1:44" ht="20.149999999999999" customHeight="1" x14ac:dyDescent="0.35">
      <c r="A132" s="102"/>
      <c r="B132" s="102"/>
      <c r="AQ132" s="3"/>
      <c r="AR132" s="3"/>
    </row>
    <row r="133" spans="1:44" ht="20.149999999999999" customHeight="1" x14ac:dyDescent="0.35">
      <c r="A133" s="102"/>
      <c r="B133" s="102"/>
      <c r="AQ133" s="3"/>
      <c r="AR133" s="3"/>
    </row>
    <row r="134" spans="1:44" ht="20.149999999999999" customHeight="1" x14ac:dyDescent="0.35">
      <c r="A134" s="102"/>
      <c r="B134" s="102"/>
      <c r="AQ134" s="3"/>
      <c r="AR134" s="3"/>
    </row>
    <row r="135" spans="1:44" ht="20.149999999999999" customHeight="1" x14ac:dyDescent="0.35">
      <c r="A135" s="102"/>
      <c r="B135" s="102"/>
      <c r="AQ135" s="3"/>
      <c r="AR135" s="3"/>
    </row>
    <row r="136" spans="1:44" ht="20.149999999999999" customHeight="1" x14ac:dyDescent="0.35">
      <c r="A136" s="102"/>
      <c r="B136" s="102"/>
      <c r="AQ136" s="3"/>
      <c r="AR136" s="3"/>
    </row>
    <row r="137" spans="1:44" ht="20.149999999999999" customHeight="1" x14ac:dyDescent="0.35">
      <c r="A137" s="102"/>
      <c r="B137" s="102"/>
      <c r="AQ137" s="3"/>
      <c r="AR137" s="3"/>
    </row>
    <row r="138" spans="1:44" ht="20.149999999999999" customHeight="1" x14ac:dyDescent="0.35">
      <c r="A138" s="102"/>
      <c r="B138" s="102"/>
      <c r="AQ138" s="3"/>
      <c r="AR138" s="3"/>
    </row>
    <row r="139" spans="1:44" ht="20.149999999999999" customHeight="1" x14ac:dyDescent="0.35">
      <c r="A139" s="102"/>
      <c r="B139" s="102"/>
      <c r="AQ139" s="3"/>
      <c r="AR139" s="3"/>
    </row>
    <row r="140" spans="1:44" ht="20.149999999999999" customHeight="1" x14ac:dyDescent="0.35">
      <c r="A140" s="102"/>
      <c r="B140" s="102"/>
      <c r="AQ140" s="3"/>
      <c r="AR140" s="3"/>
    </row>
    <row r="141" spans="1:44" ht="20.149999999999999" customHeight="1" x14ac:dyDescent="0.35">
      <c r="A141" s="102"/>
      <c r="B141" s="102"/>
      <c r="AQ141" s="3"/>
      <c r="AR141" s="3"/>
    </row>
    <row r="142" spans="1:44" ht="20.149999999999999" customHeight="1" x14ac:dyDescent="0.35">
      <c r="A142" s="102"/>
      <c r="B142" s="102"/>
      <c r="AQ142" s="3"/>
      <c r="AR142" s="3"/>
    </row>
    <row r="143" spans="1:44" ht="20.149999999999999" customHeight="1" x14ac:dyDescent="0.35">
      <c r="A143" s="102"/>
      <c r="B143" s="102"/>
      <c r="AQ143" s="3"/>
      <c r="AR143" s="3"/>
    </row>
    <row r="144" spans="1:44" ht="20.149999999999999" customHeight="1" x14ac:dyDescent="0.35">
      <c r="A144" s="102"/>
      <c r="B144" s="102"/>
      <c r="AQ144" s="3"/>
      <c r="AR144" s="3"/>
    </row>
    <row r="145" spans="1:44" ht="20.149999999999999" customHeight="1" x14ac:dyDescent="0.35">
      <c r="A145" s="102"/>
      <c r="B145" s="102"/>
      <c r="AQ145" s="3"/>
      <c r="AR145" s="3"/>
    </row>
    <row r="146" spans="1:44" ht="20.149999999999999" customHeight="1" x14ac:dyDescent="0.35">
      <c r="A146" s="102"/>
      <c r="B146" s="102"/>
      <c r="AQ146" s="3"/>
      <c r="AR146" s="3"/>
    </row>
    <row r="147" spans="1:44" ht="20.149999999999999" customHeight="1" x14ac:dyDescent="0.35">
      <c r="A147" s="102"/>
      <c r="B147" s="102"/>
      <c r="AQ147" s="3"/>
      <c r="AR147" s="3"/>
    </row>
    <row r="148" spans="1:44" ht="20.149999999999999" customHeight="1" x14ac:dyDescent="0.35">
      <c r="A148" s="102"/>
      <c r="B148" s="102"/>
      <c r="AQ148" s="3"/>
      <c r="AR148" s="3"/>
    </row>
    <row r="149" spans="1:44" ht="20.149999999999999" customHeight="1" x14ac:dyDescent="0.35">
      <c r="A149" s="102"/>
      <c r="B149" s="102"/>
      <c r="AQ149" s="3"/>
      <c r="AR149" s="3"/>
    </row>
    <row r="150" spans="1:44" ht="20.149999999999999" customHeight="1" x14ac:dyDescent="0.35">
      <c r="A150" s="102"/>
      <c r="B150" s="102"/>
      <c r="AQ150" s="3"/>
      <c r="AR150" s="3"/>
    </row>
    <row r="151" spans="1:44" ht="20.149999999999999" customHeight="1" x14ac:dyDescent="0.35">
      <c r="A151" s="102"/>
      <c r="B151" s="102"/>
      <c r="AQ151" s="3"/>
      <c r="AR151" s="3"/>
    </row>
    <row r="152" spans="1:44" ht="20.149999999999999" customHeight="1" x14ac:dyDescent="0.35">
      <c r="A152" s="102"/>
      <c r="B152" s="102"/>
      <c r="AQ152" s="3"/>
      <c r="AR152" s="3"/>
    </row>
    <row r="153" spans="1:44" ht="20.149999999999999" customHeight="1" x14ac:dyDescent="0.35">
      <c r="A153" s="102"/>
      <c r="B153" s="102"/>
      <c r="AQ153" s="3"/>
      <c r="AR153" s="3"/>
    </row>
    <row r="154" spans="1:44" ht="20.149999999999999" customHeight="1" x14ac:dyDescent="0.35">
      <c r="A154" s="102"/>
      <c r="B154" s="102"/>
      <c r="AQ154" s="3"/>
      <c r="AR154" s="3"/>
    </row>
    <row r="155" spans="1:44" ht="20.149999999999999" customHeight="1" x14ac:dyDescent="0.35">
      <c r="A155" s="102"/>
      <c r="B155" s="102"/>
      <c r="AQ155" s="3"/>
      <c r="AR155" s="3"/>
    </row>
    <row r="156" spans="1:44" ht="20.149999999999999" customHeight="1" x14ac:dyDescent="0.35">
      <c r="A156" s="102"/>
      <c r="B156" s="102"/>
      <c r="AQ156" s="3"/>
      <c r="AR156" s="3"/>
    </row>
    <row r="157" spans="1:44" ht="20.149999999999999" customHeight="1" x14ac:dyDescent="0.35">
      <c r="A157" s="102"/>
      <c r="B157" s="102"/>
      <c r="AQ157" s="3"/>
      <c r="AR157" s="3"/>
    </row>
    <row r="158" spans="1:44" ht="20.149999999999999" customHeight="1" x14ac:dyDescent="0.35">
      <c r="A158" s="102"/>
      <c r="B158" s="102"/>
      <c r="AQ158" s="3"/>
      <c r="AR158" s="3"/>
    </row>
    <row r="159" spans="1:44" ht="20.149999999999999" customHeight="1" x14ac:dyDescent="0.35">
      <c r="A159" s="102"/>
      <c r="B159" s="102"/>
      <c r="AQ159" s="3"/>
      <c r="AR159" s="3"/>
    </row>
    <row r="160" spans="1:44" ht="20.149999999999999" customHeight="1" x14ac:dyDescent="0.35">
      <c r="A160" s="102"/>
      <c r="B160" s="102"/>
      <c r="AQ160" s="3"/>
      <c r="AR160" s="3"/>
    </row>
    <row r="161" spans="1:44" ht="20.149999999999999" customHeight="1" x14ac:dyDescent="0.35">
      <c r="A161" s="102"/>
      <c r="B161" s="102"/>
      <c r="AQ161" s="3"/>
      <c r="AR161" s="3"/>
    </row>
    <row r="162" spans="1:44" ht="20.149999999999999" customHeight="1" x14ac:dyDescent="0.35">
      <c r="A162" s="102"/>
      <c r="B162" s="102"/>
      <c r="AQ162" s="3"/>
      <c r="AR162" s="3"/>
    </row>
    <row r="163" spans="1:44" ht="20.149999999999999" customHeight="1" x14ac:dyDescent="0.35">
      <c r="A163" s="102"/>
      <c r="B163" s="102"/>
      <c r="AQ163" s="3"/>
      <c r="AR163" s="3"/>
    </row>
    <row r="164" spans="1:44" ht="20.149999999999999" customHeight="1" x14ac:dyDescent="0.35">
      <c r="A164" s="102"/>
      <c r="B164" s="102"/>
      <c r="AQ164" s="3"/>
      <c r="AR164" s="3"/>
    </row>
    <row r="165" spans="1:44" ht="20.149999999999999" customHeight="1" x14ac:dyDescent="0.35">
      <c r="A165" s="102"/>
      <c r="B165" s="102"/>
      <c r="AQ165" s="3"/>
      <c r="AR165" s="3"/>
    </row>
    <row r="166" spans="1:44" ht="20.149999999999999" customHeight="1" x14ac:dyDescent="0.35">
      <c r="A166" s="102"/>
      <c r="B166" s="102"/>
      <c r="AQ166" s="3"/>
      <c r="AR166" s="3"/>
    </row>
    <row r="167" spans="1:44" ht="20.149999999999999" customHeight="1" x14ac:dyDescent="0.35">
      <c r="A167" s="102"/>
      <c r="B167" s="102"/>
      <c r="AQ167" s="3"/>
      <c r="AR167" s="3"/>
    </row>
    <row r="168" spans="1:44" ht="20.149999999999999" customHeight="1" x14ac:dyDescent="0.35">
      <c r="A168" s="102"/>
      <c r="B168" s="102"/>
      <c r="AQ168" s="3"/>
      <c r="AR168" s="3"/>
    </row>
    <row r="169" spans="1:44" ht="20.149999999999999" customHeight="1" x14ac:dyDescent="0.35">
      <c r="A169" s="102"/>
      <c r="B169" s="102"/>
      <c r="AQ169" s="3"/>
      <c r="AR169" s="3"/>
    </row>
    <row r="170" spans="1:44" ht="20.149999999999999" customHeight="1" x14ac:dyDescent="0.35">
      <c r="A170" s="102"/>
      <c r="B170" s="102"/>
      <c r="AQ170" s="3"/>
      <c r="AR170" s="3"/>
    </row>
    <row r="171" spans="1:44" ht="20.149999999999999" customHeight="1" x14ac:dyDescent="0.35">
      <c r="A171" s="102"/>
      <c r="B171" s="102"/>
      <c r="AQ171" s="3"/>
      <c r="AR171" s="3"/>
    </row>
    <row r="172" spans="1:44" ht="20.149999999999999" customHeight="1" x14ac:dyDescent="0.35">
      <c r="A172" s="102"/>
      <c r="B172" s="102"/>
      <c r="AQ172" s="3"/>
      <c r="AR172" s="3"/>
    </row>
    <row r="173" spans="1:44" ht="20.149999999999999" customHeight="1" x14ac:dyDescent="0.35">
      <c r="A173" s="102"/>
      <c r="B173" s="102"/>
      <c r="AQ173" s="3"/>
      <c r="AR173" s="3"/>
    </row>
    <row r="174" spans="1:44" ht="20.149999999999999" customHeight="1" x14ac:dyDescent="0.35">
      <c r="A174" s="102"/>
      <c r="B174" s="102"/>
      <c r="AQ174" s="3"/>
      <c r="AR174" s="3"/>
    </row>
    <row r="175" spans="1:44" ht="20.149999999999999" customHeight="1" x14ac:dyDescent="0.35">
      <c r="A175" s="102"/>
      <c r="B175" s="102"/>
      <c r="AQ175" s="3"/>
      <c r="AR175" s="3"/>
    </row>
    <row r="176" spans="1:44" ht="20.149999999999999" customHeight="1" x14ac:dyDescent="0.35">
      <c r="A176" s="102"/>
      <c r="B176" s="102"/>
      <c r="AQ176" s="3"/>
      <c r="AR176" s="3"/>
    </row>
    <row r="177" spans="1:44" ht="20.149999999999999" customHeight="1" x14ac:dyDescent="0.35">
      <c r="A177" s="102"/>
      <c r="B177" s="102"/>
      <c r="AQ177" s="3"/>
      <c r="AR177" s="3"/>
    </row>
    <row r="178" spans="1:44" ht="20.149999999999999" customHeight="1" x14ac:dyDescent="0.35">
      <c r="A178" s="102"/>
      <c r="B178" s="102"/>
      <c r="AQ178" s="3"/>
      <c r="AR178" s="3"/>
    </row>
    <row r="179" spans="1:44" ht="20.149999999999999" customHeight="1" x14ac:dyDescent="0.35">
      <c r="A179" s="102"/>
      <c r="B179" s="102"/>
      <c r="AQ179" s="3"/>
      <c r="AR179" s="3"/>
    </row>
    <row r="180" spans="1:44" ht="20.149999999999999" customHeight="1" x14ac:dyDescent="0.35">
      <c r="A180" s="102"/>
      <c r="B180" s="102"/>
      <c r="AQ180" s="3"/>
      <c r="AR180" s="3"/>
    </row>
    <row r="181" spans="1:44" ht="20.149999999999999" customHeight="1" x14ac:dyDescent="0.35">
      <c r="A181" s="102"/>
      <c r="B181" s="102"/>
      <c r="AQ181" s="3"/>
      <c r="AR181" s="3"/>
    </row>
    <row r="182" spans="1:44" ht="20.149999999999999" customHeight="1" x14ac:dyDescent="0.35">
      <c r="A182" s="102"/>
      <c r="B182" s="102"/>
      <c r="AQ182" s="3"/>
      <c r="AR182" s="3"/>
    </row>
    <row r="183" spans="1:44" ht="20.149999999999999" customHeight="1" x14ac:dyDescent="0.35">
      <c r="A183" s="102"/>
      <c r="B183" s="102"/>
      <c r="AQ183" s="3"/>
      <c r="AR183" s="3"/>
    </row>
    <row r="184" spans="1:44" ht="20.149999999999999" customHeight="1" x14ac:dyDescent="0.35">
      <c r="A184" s="102"/>
      <c r="B184" s="102"/>
      <c r="AQ184" s="3"/>
      <c r="AR184" s="3"/>
    </row>
    <row r="185" spans="1:44" ht="20.149999999999999" customHeight="1" x14ac:dyDescent="0.35">
      <c r="A185" s="102"/>
      <c r="B185" s="102"/>
      <c r="AQ185" s="3"/>
      <c r="AR185" s="3"/>
    </row>
    <row r="186" spans="1:44" ht="20.149999999999999" customHeight="1" x14ac:dyDescent="0.35">
      <c r="A186" s="102"/>
      <c r="B186" s="102"/>
      <c r="AQ186" s="3"/>
      <c r="AR186" s="3"/>
    </row>
    <row r="187" spans="1:44" ht="20.149999999999999" customHeight="1" x14ac:dyDescent="0.35">
      <c r="A187" s="102"/>
      <c r="B187" s="102"/>
      <c r="AQ187" s="3"/>
      <c r="AR187" s="3"/>
    </row>
    <row r="188" spans="1:44" ht="20.149999999999999" customHeight="1" x14ac:dyDescent="0.35">
      <c r="A188" s="102"/>
      <c r="B188" s="102"/>
      <c r="AQ188" s="3"/>
      <c r="AR188" s="3"/>
    </row>
    <row r="189" spans="1:44" ht="20.149999999999999" customHeight="1" x14ac:dyDescent="0.35">
      <c r="A189" s="102"/>
      <c r="B189" s="102"/>
      <c r="AQ189" s="3"/>
      <c r="AR189" s="3"/>
    </row>
    <row r="190" spans="1:44" ht="20.149999999999999" customHeight="1" x14ac:dyDescent="0.35">
      <c r="A190" s="102"/>
      <c r="B190" s="102"/>
      <c r="AQ190" s="3"/>
      <c r="AR190" s="3"/>
    </row>
    <row r="191" spans="1:44" ht="20.149999999999999" customHeight="1" x14ac:dyDescent="0.35">
      <c r="A191" s="102"/>
      <c r="B191" s="102"/>
      <c r="AQ191" s="3"/>
      <c r="AR191" s="3"/>
    </row>
    <row r="192" spans="1:44" ht="20.149999999999999" customHeight="1" x14ac:dyDescent="0.35">
      <c r="A192" s="102"/>
      <c r="B192" s="102"/>
      <c r="AQ192" s="3"/>
      <c r="AR192" s="3"/>
    </row>
    <row r="193" spans="1:44" ht="20.149999999999999" customHeight="1" x14ac:dyDescent="0.35">
      <c r="A193" s="102"/>
      <c r="B193" s="102"/>
      <c r="AQ193" s="3"/>
      <c r="AR193" s="3"/>
    </row>
    <row r="194" spans="1:44" ht="20.149999999999999" customHeight="1" x14ac:dyDescent="0.35">
      <c r="A194" s="102"/>
      <c r="B194" s="102"/>
      <c r="AQ194" s="3"/>
      <c r="AR194" s="3"/>
    </row>
    <row r="195" spans="1:44" ht="20.149999999999999" customHeight="1" x14ac:dyDescent="0.35">
      <c r="A195" s="102"/>
      <c r="B195" s="102"/>
      <c r="AQ195" s="3"/>
      <c r="AR195" s="3"/>
    </row>
    <row r="196" spans="1:44" ht="20.149999999999999" customHeight="1" x14ac:dyDescent="0.35">
      <c r="A196" s="102"/>
      <c r="B196" s="102"/>
      <c r="AQ196" s="3"/>
      <c r="AR196" s="3"/>
    </row>
    <row r="197" spans="1:44" ht="20.149999999999999" customHeight="1" x14ac:dyDescent="0.35">
      <c r="A197" s="102"/>
      <c r="B197" s="102"/>
      <c r="AQ197" s="3"/>
      <c r="AR197" s="3"/>
    </row>
    <row r="198" spans="1:44" ht="20.149999999999999" customHeight="1" x14ac:dyDescent="0.35">
      <c r="A198" s="102"/>
      <c r="B198" s="102"/>
      <c r="AQ198" s="3"/>
      <c r="AR198" s="3"/>
    </row>
    <row r="199" spans="1:44" ht="20.149999999999999" customHeight="1" x14ac:dyDescent="0.35">
      <c r="A199" s="102"/>
      <c r="B199" s="102"/>
      <c r="AQ199" s="3"/>
      <c r="AR199" s="3"/>
    </row>
    <row r="200" spans="1:44" ht="20.149999999999999" customHeight="1" x14ac:dyDescent="0.35">
      <c r="A200" s="102"/>
      <c r="B200" s="102"/>
      <c r="AQ200" s="3"/>
      <c r="AR200" s="3"/>
    </row>
    <row r="201" spans="1:44" ht="20.149999999999999" customHeight="1" x14ac:dyDescent="0.35">
      <c r="A201" s="102"/>
      <c r="B201" s="102"/>
      <c r="AQ201" s="3"/>
      <c r="AR201" s="3"/>
    </row>
    <row r="202" spans="1:44" ht="20.149999999999999" customHeight="1" x14ac:dyDescent="0.35">
      <c r="A202" s="102"/>
      <c r="B202" s="102"/>
      <c r="AQ202" s="3"/>
      <c r="AR202" s="3"/>
    </row>
    <row r="203" spans="1:44" ht="20.149999999999999" customHeight="1" x14ac:dyDescent="0.35">
      <c r="A203" s="102"/>
      <c r="B203" s="102"/>
      <c r="AQ203" s="3"/>
      <c r="AR203" s="3"/>
    </row>
    <row r="204" spans="1:44" ht="20.149999999999999" customHeight="1" x14ac:dyDescent="0.35">
      <c r="A204" s="102"/>
      <c r="B204" s="102"/>
      <c r="AQ204" s="3"/>
      <c r="AR204" s="3"/>
    </row>
    <row r="205" spans="1:44" ht="20.149999999999999" customHeight="1" x14ac:dyDescent="0.35">
      <c r="A205" s="102"/>
      <c r="B205" s="102"/>
      <c r="AQ205" s="3"/>
      <c r="AR205" s="3"/>
    </row>
    <row r="206" spans="1:44" ht="20.149999999999999" customHeight="1" x14ac:dyDescent="0.35">
      <c r="A206" s="102"/>
      <c r="B206" s="102"/>
      <c r="AQ206" s="3"/>
      <c r="AR206" s="3"/>
    </row>
    <row r="207" spans="1:44" ht="20.149999999999999" customHeight="1" x14ac:dyDescent="0.35">
      <c r="A207" s="102"/>
      <c r="B207" s="102"/>
      <c r="AQ207" s="3"/>
      <c r="AR207" s="3"/>
    </row>
    <row r="208" spans="1:44" ht="20.149999999999999" customHeight="1" x14ac:dyDescent="0.35">
      <c r="A208" s="102"/>
      <c r="B208" s="102"/>
      <c r="AQ208" s="3"/>
      <c r="AR208" s="3"/>
    </row>
    <row r="209" spans="1:44" ht="20.149999999999999" customHeight="1" x14ac:dyDescent="0.35">
      <c r="A209" s="102"/>
      <c r="B209" s="102"/>
      <c r="AQ209" s="3"/>
      <c r="AR209" s="3"/>
    </row>
    <row r="210" spans="1:44" ht="20.149999999999999" customHeight="1" x14ac:dyDescent="0.35">
      <c r="A210" s="102"/>
      <c r="B210" s="102"/>
      <c r="AQ210" s="3"/>
      <c r="AR210" s="3"/>
    </row>
    <row r="211" spans="1:44" ht="20.149999999999999" customHeight="1" x14ac:dyDescent="0.35">
      <c r="A211" s="102"/>
      <c r="B211" s="102"/>
      <c r="AQ211" s="3"/>
      <c r="AR211" s="3"/>
    </row>
    <row r="212" spans="1:44" ht="20.149999999999999" customHeight="1" x14ac:dyDescent="0.35">
      <c r="A212" s="102"/>
      <c r="B212" s="102"/>
      <c r="AQ212" s="3"/>
      <c r="AR212" s="3"/>
    </row>
    <row r="213" spans="1:44" ht="20.149999999999999" customHeight="1" x14ac:dyDescent="0.35">
      <c r="A213" s="102"/>
      <c r="B213" s="102"/>
      <c r="AQ213" s="3"/>
      <c r="AR213" s="3"/>
    </row>
    <row r="214" spans="1:44" ht="20.149999999999999" customHeight="1" x14ac:dyDescent="0.35">
      <c r="A214" s="102"/>
      <c r="B214" s="102"/>
      <c r="AQ214" s="3"/>
      <c r="AR214" s="3"/>
    </row>
    <row r="215" spans="1:44" ht="20.149999999999999" customHeight="1" x14ac:dyDescent="0.35">
      <c r="A215" s="102"/>
      <c r="B215" s="102"/>
      <c r="AQ215" s="3"/>
      <c r="AR215" s="3"/>
    </row>
    <row r="216" spans="1:44" ht="20.149999999999999" customHeight="1" x14ac:dyDescent="0.35">
      <c r="A216" s="102"/>
      <c r="B216" s="102"/>
      <c r="AQ216" s="3"/>
      <c r="AR216" s="3"/>
    </row>
    <row r="217" spans="1:44" ht="20.149999999999999" customHeight="1" x14ac:dyDescent="0.35">
      <c r="A217" s="102"/>
      <c r="B217" s="102"/>
      <c r="AQ217" s="3"/>
      <c r="AR217" s="3"/>
    </row>
    <row r="218" spans="1:44" ht="20.149999999999999" customHeight="1" x14ac:dyDescent="0.35">
      <c r="A218" s="102"/>
      <c r="B218" s="102"/>
      <c r="AQ218" s="3"/>
      <c r="AR218" s="3"/>
    </row>
    <row r="219" spans="1:44" ht="20.149999999999999" customHeight="1" x14ac:dyDescent="0.35">
      <c r="A219" s="102"/>
      <c r="B219" s="102"/>
      <c r="AQ219" s="3"/>
      <c r="AR219" s="3"/>
    </row>
    <row r="220" spans="1:44" ht="20.149999999999999" customHeight="1" x14ac:dyDescent="0.35">
      <c r="A220" s="102"/>
      <c r="B220" s="102"/>
      <c r="AQ220" s="3"/>
      <c r="AR220" s="3"/>
    </row>
    <row r="221" spans="1:44" ht="20.149999999999999" customHeight="1" x14ac:dyDescent="0.35">
      <c r="A221" s="102"/>
      <c r="B221" s="102"/>
      <c r="AQ221" s="3"/>
      <c r="AR221" s="3"/>
    </row>
    <row r="222" spans="1:44" ht="20.149999999999999" customHeight="1" x14ac:dyDescent="0.35">
      <c r="A222" s="102"/>
      <c r="B222" s="102"/>
      <c r="AQ222" s="3"/>
      <c r="AR222" s="3"/>
    </row>
    <row r="223" spans="1:44" ht="20.149999999999999" customHeight="1" x14ac:dyDescent="0.35">
      <c r="A223" s="102"/>
      <c r="B223" s="102"/>
      <c r="AQ223" s="3"/>
      <c r="AR223" s="3"/>
    </row>
    <row r="224" spans="1:44" ht="20.149999999999999" customHeight="1" x14ac:dyDescent="0.35">
      <c r="A224" s="102"/>
      <c r="B224" s="102"/>
      <c r="AQ224" s="3"/>
      <c r="AR224" s="3"/>
    </row>
    <row r="225" spans="1:44" ht="20.149999999999999" customHeight="1" x14ac:dyDescent="0.35">
      <c r="A225" s="102"/>
      <c r="B225" s="102"/>
      <c r="AQ225" s="3"/>
      <c r="AR225" s="3"/>
    </row>
    <row r="226" spans="1:44" ht="20.149999999999999" customHeight="1" x14ac:dyDescent="0.35">
      <c r="A226" s="102"/>
      <c r="B226" s="102"/>
      <c r="AQ226" s="3"/>
      <c r="AR226" s="3"/>
    </row>
    <row r="227" spans="1:44" ht="20.149999999999999" customHeight="1" x14ac:dyDescent="0.35">
      <c r="A227" s="102"/>
      <c r="B227" s="102"/>
      <c r="AQ227" s="3"/>
      <c r="AR227" s="3"/>
    </row>
    <row r="228" spans="1:44" ht="20.149999999999999" customHeight="1" x14ac:dyDescent="0.35">
      <c r="A228" s="102"/>
      <c r="B228" s="102"/>
      <c r="AQ228" s="3"/>
      <c r="AR228" s="3"/>
    </row>
    <row r="229" spans="1:44" ht="20.149999999999999" customHeight="1" x14ac:dyDescent="0.35">
      <c r="A229" s="102"/>
      <c r="B229" s="102"/>
      <c r="AQ229" s="3"/>
      <c r="AR229" s="3"/>
    </row>
    <row r="230" spans="1:44" ht="20.149999999999999" customHeight="1" x14ac:dyDescent="0.35">
      <c r="A230" s="102"/>
      <c r="B230" s="102"/>
      <c r="AQ230" s="3"/>
      <c r="AR230" s="3"/>
    </row>
    <row r="231" spans="1:44" ht="20.149999999999999" customHeight="1" x14ac:dyDescent="0.35">
      <c r="A231" s="102"/>
      <c r="B231" s="102"/>
      <c r="AQ231" s="3"/>
      <c r="AR231" s="3"/>
    </row>
    <row r="232" spans="1:44" ht="20.149999999999999" customHeight="1" x14ac:dyDescent="0.35">
      <c r="A232" s="102"/>
      <c r="B232" s="102"/>
      <c r="AQ232" s="3"/>
      <c r="AR232" s="3"/>
    </row>
    <row r="233" spans="1:44" ht="20.149999999999999" customHeight="1" x14ac:dyDescent="0.35">
      <c r="A233" s="102"/>
      <c r="B233" s="102"/>
      <c r="AQ233" s="3"/>
      <c r="AR233" s="3"/>
    </row>
    <row r="234" spans="1:44" ht="20.149999999999999" customHeight="1" x14ac:dyDescent="0.35">
      <c r="A234" s="102"/>
      <c r="B234" s="102"/>
      <c r="AQ234" s="3"/>
      <c r="AR234" s="3"/>
    </row>
    <row r="235" spans="1:44" ht="20.149999999999999" customHeight="1" x14ac:dyDescent="0.35">
      <c r="A235" s="102"/>
      <c r="B235" s="102"/>
      <c r="AQ235" s="3"/>
      <c r="AR235" s="3"/>
    </row>
    <row r="236" spans="1:44" ht="20.149999999999999" customHeight="1" x14ac:dyDescent="0.35">
      <c r="A236" s="102"/>
      <c r="B236" s="102"/>
      <c r="AQ236" s="3"/>
      <c r="AR236" s="3"/>
    </row>
    <row r="237" spans="1:44" ht="20.149999999999999" customHeight="1" x14ac:dyDescent="0.35">
      <c r="A237" s="102"/>
      <c r="B237" s="102"/>
      <c r="AQ237" s="3"/>
      <c r="AR237" s="3"/>
    </row>
    <row r="238" spans="1:44" ht="20.149999999999999" customHeight="1" x14ac:dyDescent="0.35">
      <c r="A238" s="102"/>
      <c r="B238" s="102"/>
      <c r="AQ238" s="3"/>
      <c r="AR238" s="3"/>
    </row>
    <row r="239" spans="1:44" ht="20.149999999999999" customHeight="1" x14ac:dyDescent="0.35">
      <c r="A239" s="102"/>
      <c r="B239" s="102"/>
      <c r="AQ239" s="3"/>
      <c r="AR239" s="3"/>
    </row>
    <row r="240" spans="1:44" ht="20.149999999999999" customHeight="1" x14ac:dyDescent="0.35">
      <c r="A240" s="102"/>
      <c r="B240" s="102"/>
      <c r="AQ240" s="3"/>
      <c r="AR240" s="3"/>
    </row>
    <row r="241" spans="1:44" ht="20.149999999999999" customHeight="1" x14ac:dyDescent="0.35">
      <c r="A241" s="102"/>
      <c r="B241" s="102"/>
      <c r="AQ241" s="3"/>
      <c r="AR241" s="3"/>
    </row>
    <row r="242" spans="1:44" ht="20.149999999999999" customHeight="1" x14ac:dyDescent="0.35">
      <c r="A242" s="102"/>
      <c r="B242" s="102"/>
      <c r="AQ242" s="3"/>
      <c r="AR242" s="3"/>
    </row>
    <row r="243" spans="1:44" ht="20.149999999999999" customHeight="1" x14ac:dyDescent="0.35">
      <c r="A243" s="102"/>
      <c r="B243" s="102"/>
      <c r="AQ243" s="3"/>
      <c r="AR243" s="3"/>
    </row>
    <row r="244" spans="1:44" ht="20.149999999999999" customHeight="1" x14ac:dyDescent="0.35">
      <c r="A244" s="102"/>
      <c r="B244" s="102"/>
      <c r="AQ244" s="3"/>
      <c r="AR244" s="3"/>
    </row>
    <row r="245" spans="1:44" ht="20.149999999999999" customHeight="1" x14ac:dyDescent="0.35">
      <c r="A245" s="102"/>
      <c r="B245" s="102"/>
      <c r="AQ245" s="3"/>
      <c r="AR245" s="3"/>
    </row>
    <row r="246" spans="1:44" ht="20.149999999999999" customHeight="1" x14ac:dyDescent="0.35">
      <c r="A246" s="102"/>
      <c r="B246" s="102"/>
      <c r="AQ246" s="3"/>
      <c r="AR246" s="3"/>
    </row>
    <row r="247" spans="1:44" ht="20.149999999999999" customHeight="1" x14ac:dyDescent="0.35">
      <c r="A247" s="102"/>
      <c r="B247" s="102"/>
      <c r="AQ247" s="3"/>
      <c r="AR247" s="3"/>
    </row>
    <row r="248" spans="1:44" ht="20.149999999999999" customHeight="1" x14ac:dyDescent="0.35">
      <c r="A248" s="102"/>
      <c r="B248" s="102"/>
      <c r="AQ248" s="3"/>
      <c r="AR248" s="3"/>
    </row>
    <row r="249" spans="1:44" ht="20.149999999999999" customHeight="1" x14ac:dyDescent="0.35">
      <c r="A249" s="102"/>
      <c r="B249" s="102"/>
      <c r="AQ249" s="3"/>
      <c r="AR249" s="3"/>
    </row>
    <row r="250" spans="1:44" ht="20.149999999999999" customHeight="1" x14ac:dyDescent="0.35">
      <c r="A250" s="102"/>
      <c r="B250" s="102"/>
      <c r="AQ250" s="3"/>
      <c r="AR250" s="3"/>
    </row>
    <row r="251" spans="1:44" ht="20.149999999999999" customHeight="1" x14ac:dyDescent="0.35">
      <c r="A251" s="102"/>
      <c r="B251" s="102"/>
      <c r="AQ251" s="3"/>
      <c r="AR251" s="3"/>
    </row>
    <row r="252" spans="1:44" ht="20.149999999999999" customHeight="1" x14ac:dyDescent="0.35">
      <c r="A252" s="102"/>
      <c r="B252" s="102"/>
      <c r="AQ252" s="3"/>
      <c r="AR252" s="3"/>
    </row>
    <row r="253" spans="1:44" ht="20.149999999999999" customHeight="1" x14ac:dyDescent="0.35">
      <c r="A253" s="102"/>
      <c r="B253" s="102"/>
      <c r="AQ253" s="3"/>
      <c r="AR253" s="3"/>
    </row>
    <row r="254" spans="1:44" ht="20.149999999999999" customHeight="1" x14ac:dyDescent="0.35">
      <c r="A254" s="102"/>
      <c r="B254" s="102"/>
      <c r="AQ254" s="3"/>
      <c r="AR254" s="3"/>
    </row>
    <row r="255" spans="1:44" ht="20.149999999999999" customHeight="1" x14ac:dyDescent="0.35">
      <c r="A255" s="102"/>
      <c r="B255" s="102"/>
      <c r="AQ255" s="3"/>
      <c r="AR255" s="3"/>
    </row>
    <row r="256" spans="1:44" ht="20.149999999999999" customHeight="1" x14ac:dyDescent="0.35">
      <c r="A256" s="102"/>
      <c r="B256" s="102"/>
      <c r="AQ256" s="3"/>
      <c r="AR256" s="3"/>
    </row>
    <row r="257" spans="1:44" ht="20.149999999999999" customHeight="1" x14ac:dyDescent="0.35">
      <c r="A257" s="102"/>
      <c r="B257" s="102"/>
      <c r="AQ257" s="3"/>
      <c r="AR257" s="3"/>
    </row>
    <row r="258" spans="1:44" ht="20.149999999999999" customHeight="1" x14ac:dyDescent="0.35">
      <c r="A258" s="102"/>
      <c r="B258" s="102"/>
      <c r="AQ258" s="3"/>
      <c r="AR258" s="3"/>
    </row>
    <row r="259" spans="1:44" ht="20.149999999999999" customHeight="1" x14ac:dyDescent="0.35">
      <c r="A259" s="102"/>
      <c r="B259" s="102"/>
      <c r="AQ259" s="3"/>
      <c r="AR259" s="3"/>
    </row>
    <row r="260" spans="1:44" ht="20.149999999999999" customHeight="1" x14ac:dyDescent="0.35">
      <c r="A260" s="102"/>
      <c r="B260" s="102"/>
      <c r="AQ260" s="3"/>
      <c r="AR260" s="3"/>
    </row>
    <row r="261" spans="1:44" ht="20.149999999999999" customHeight="1" x14ac:dyDescent="0.35">
      <c r="A261" s="102"/>
      <c r="B261" s="102"/>
      <c r="AQ261" s="3"/>
      <c r="AR261" s="3"/>
    </row>
    <row r="262" spans="1:44" ht="20.149999999999999" customHeight="1" x14ac:dyDescent="0.35">
      <c r="A262" s="102"/>
      <c r="B262" s="102"/>
      <c r="AQ262" s="3"/>
      <c r="AR262" s="3"/>
    </row>
    <row r="263" spans="1:44" ht="20.149999999999999" customHeight="1" x14ac:dyDescent="0.35">
      <c r="A263" s="102"/>
      <c r="B263" s="102"/>
      <c r="AQ263" s="3"/>
      <c r="AR263" s="3"/>
    </row>
    <row r="264" spans="1:44" ht="20.149999999999999" customHeight="1" x14ac:dyDescent="0.35">
      <c r="A264" s="102"/>
      <c r="B264" s="102"/>
      <c r="AQ264" s="3"/>
      <c r="AR264" s="3"/>
    </row>
    <row r="265" spans="1:44" ht="20.149999999999999" customHeight="1" x14ac:dyDescent="0.35">
      <c r="A265" s="102"/>
      <c r="B265" s="102"/>
      <c r="AQ265" s="3"/>
      <c r="AR265" s="3"/>
    </row>
    <row r="266" spans="1:44" ht="20.149999999999999" customHeight="1" x14ac:dyDescent="0.35">
      <c r="A266" s="102"/>
      <c r="B266" s="102"/>
      <c r="AQ266" s="3"/>
      <c r="AR266" s="3"/>
    </row>
    <row r="267" spans="1:44" ht="20.149999999999999" customHeight="1" x14ac:dyDescent="0.35">
      <c r="A267" s="102"/>
      <c r="B267" s="102"/>
      <c r="AQ267" s="3"/>
      <c r="AR267" s="3"/>
    </row>
    <row r="268" spans="1:44" ht="20.149999999999999" customHeight="1" x14ac:dyDescent="0.35">
      <c r="A268" s="102"/>
      <c r="B268" s="102"/>
      <c r="AQ268" s="3"/>
      <c r="AR268" s="3"/>
    </row>
    <row r="269" spans="1:44" ht="20.149999999999999" customHeight="1" x14ac:dyDescent="0.35">
      <c r="A269" s="102"/>
      <c r="B269" s="102"/>
      <c r="AQ269" s="3"/>
      <c r="AR269" s="3"/>
    </row>
    <row r="270" spans="1:44" ht="20.149999999999999" customHeight="1" x14ac:dyDescent="0.35">
      <c r="A270" s="102"/>
      <c r="B270" s="102"/>
      <c r="AQ270" s="3"/>
      <c r="AR270" s="3"/>
    </row>
    <row r="271" spans="1:44" ht="20.149999999999999" customHeight="1" x14ac:dyDescent="0.35">
      <c r="A271" s="102"/>
      <c r="B271" s="102"/>
      <c r="AQ271" s="3"/>
      <c r="AR271" s="3"/>
    </row>
    <row r="272" spans="1:44" ht="20.149999999999999" customHeight="1" x14ac:dyDescent="0.35">
      <c r="A272" s="102"/>
      <c r="B272" s="102"/>
      <c r="AQ272" s="3"/>
      <c r="AR272" s="3"/>
    </row>
    <row r="273" spans="1:44" ht="20.149999999999999" customHeight="1" x14ac:dyDescent="0.35">
      <c r="A273" s="102"/>
      <c r="B273" s="102"/>
      <c r="AQ273" s="3"/>
      <c r="AR273" s="3"/>
    </row>
    <row r="274" spans="1:44" ht="20.149999999999999" customHeight="1" x14ac:dyDescent="0.35">
      <c r="A274" s="102"/>
      <c r="B274" s="102"/>
      <c r="AQ274" s="3"/>
      <c r="AR274" s="3"/>
    </row>
    <row r="275" spans="1:44" ht="20.149999999999999" customHeight="1" x14ac:dyDescent="0.35">
      <c r="A275" s="102"/>
      <c r="B275" s="102"/>
      <c r="AQ275" s="3"/>
      <c r="AR275" s="3"/>
    </row>
    <row r="276" spans="1:44" ht="20.149999999999999" customHeight="1" x14ac:dyDescent="0.35">
      <c r="A276" s="102"/>
      <c r="B276" s="102"/>
      <c r="AQ276" s="3"/>
      <c r="AR276" s="3"/>
    </row>
    <row r="277" spans="1:44" ht="20.149999999999999" customHeight="1" x14ac:dyDescent="0.35">
      <c r="A277" s="102"/>
      <c r="B277" s="102"/>
      <c r="AQ277" s="3"/>
      <c r="AR277" s="3"/>
    </row>
    <row r="278" spans="1:44" ht="20.149999999999999" customHeight="1" x14ac:dyDescent="0.35">
      <c r="A278" s="102"/>
      <c r="B278" s="102"/>
      <c r="AQ278" s="3"/>
      <c r="AR278" s="3"/>
    </row>
    <row r="279" spans="1:44" ht="20.149999999999999" customHeight="1" x14ac:dyDescent="0.35">
      <c r="A279" s="102"/>
      <c r="B279" s="102"/>
      <c r="AQ279" s="3"/>
      <c r="AR279" s="3"/>
    </row>
    <row r="280" spans="1:44" ht="20.149999999999999" customHeight="1" x14ac:dyDescent="0.35">
      <c r="A280" s="102"/>
      <c r="B280" s="102"/>
      <c r="AQ280" s="3"/>
      <c r="AR280" s="3"/>
    </row>
    <row r="281" spans="1:44" ht="20.149999999999999" customHeight="1" x14ac:dyDescent="0.35">
      <c r="A281" s="102"/>
      <c r="B281" s="102"/>
      <c r="AQ281" s="3"/>
      <c r="AR281" s="3"/>
    </row>
    <row r="282" spans="1:44" ht="20.149999999999999" customHeight="1" x14ac:dyDescent="0.35">
      <c r="A282" s="102"/>
      <c r="B282" s="102"/>
      <c r="AQ282" s="3"/>
      <c r="AR282" s="3"/>
    </row>
    <row r="283" spans="1:44" ht="20.149999999999999" customHeight="1" x14ac:dyDescent="0.35">
      <c r="A283" s="102"/>
      <c r="B283" s="102"/>
      <c r="AQ283" s="3"/>
      <c r="AR283" s="3"/>
    </row>
    <row r="284" spans="1:44" ht="20.149999999999999" customHeight="1" x14ac:dyDescent="0.35">
      <c r="A284" s="102"/>
      <c r="B284" s="102"/>
      <c r="AQ284" s="3"/>
      <c r="AR284" s="3"/>
    </row>
    <row r="285" spans="1:44" ht="20.149999999999999" customHeight="1" x14ac:dyDescent="0.35">
      <c r="A285" s="102"/>
      <c r="B285" s="102"/>
      <c r="AQ285" s="3"/>
      <c r="AR285" s="3"/>
    </row>
    <row r="286" spans="1:44" ht="20.149999999999999" customHeight="1" x14ac:dyDescent="0.35">
      <c r="A286" s="102"/>
      <c r="B286" s="102"/>
      <c r="AQ286" s="3"/>
      <c r="AR286" s="3"/>
    </row>
    <row r="287" spans="1:44" ht="20.149999999999999" customHeight="1" x14ac:dyDescent="0.35">
      <c r="A287" s="102"/>
      <c r="B287" s="102"/>
      <c r="AQ287" s="3"/>
      <c r="AR287" s="3"/>
    </row>
    <row r="288" spans="1:44" ht="20.149999999999999" customHeight="1" x14ac:dyDescent="0.35">
      <c r="A288" s="102"/>
      <c r="B288" s="102"/>
      <c r="AQ288" s="3"/>
      <c r="AR288" s="3"/>
    </row>
    <row r="289" spans="1:44" ht="20.149999999999999" customHeight="1" x14ac:dyDescent="0.35">
      <c r="A289" s="102"/>
      <c r="B289" s="102"/>
      <c r="AQ289" s="3"/>
      <c r="AR289" s="3"/>
    </row>
    <row r="290" spans="1:44" ht="20.149999999999999" customHeight="1" x14ac:dyDescent="0.35">
      <c r="A290" s="102"/>
      <c r="B290" s="102"/>
      <c r="AQ290" s="3"/>
      <c r="AR290" s="3"/>
    </row>
    <row r="291" spans="1:44" ht="20.149999999999999" customHeight="1" x14ac:dyDescent="0.35">
      <c r="A291" s="102"/>
      <c r="B291" s="102"/>
      <c r="AQ291" s="3"/>
      <c r="AR291" s="3"/>
    </row>
    <row r="292" spans="1:44" ht="20.149999999999999" customHeight="1" x14ac:dyDescent="0.35">
      <c r="A292" s="102"/>
      <c r="B292" s="102"/>
      <c r="AQ292" s="3"/>
      <c r="AR292" s="3"/>
    </row>
    <row r="293" spans="1:44" ht="20.149999999999999" customHeight="1" x14ac:dyDescent="0.35">
      <c r="A293" s="102"/>
      <c r="B293" s="102"/>
      <c r="AQ293" s="3"/>
      <c r="AR293" s="3"/>
    </row>
    <row r="294" spans="1:44" ht="20.149999999999999" customHeight="1" x14ac:dyDescent="0.35">
      <c r="A294" s="102"/>
      <c r="B294" s="102"/>
      <c r="AQ294" s="3"/>
      <c r="AR294" s="3"/>
    </row>
    <row r="295" spans="1:44" ht="20.149999999999999" customHeight="1" x14ac:dyDescent="0.35">
      <c r="A295" s="102"/>
      <c r="B295" s="102"/>
      <c r="AQ295" s="3"/>
      <c r="AR295" s="3"/>
    </row>
    <row r="296" spans="1:44" ht="20.149999999999999" customHeight="1" x14ac:dyDescent="0.35">
      <c r="A296" s="102"/>
      <c r="B296" s="102"/>
      <c r="AQ296" s="3"/>
      <c r="AR296" s="3"/>
    </row>
    <row r="297" spans="1:44" ht="20.149999999999999" customHeight="1" x14ac:dyDescent="0.35">
      <c r="A297" s="102"/>
      <c r="B297" s="102"/>
      <c r="AQ297" s="3"/>
      <c r="AR297" s="3"/>
    </row>
    <row r="298" spans="1:44" ht="20.149999999999999" customHeight="1" x14ac:dyDescent="0.35">
      <c r="A298" s="102"/>
      <c r="B298" s="102"/>
      <c r="AQ298" s="3"/>
      <c r="AR298" s="3"/>
    </row>
    <row r="299" spans="1:44" ht="20.149999999999999" customHeight="1" x14ac:dyDescent="0.35">
      <c r="A299" s="102"/>
      <c r="B299" s="102"/>
      <c r="AQ299" s="3"/>
      <c r="AR299" s="3"/>
    </row>
    <row r="300" spans="1:44" ht="20.149999999999999" customHeight="1" x14ac:dyDescent="0.35">
      <c r="A300" s="102"/>
      <c r="B300" s="102"/>
      <c r="AQ300" s="3"/>
      <c r="AR300" s="3"/>
    </row>
    <row r="301" spans="1:44" ht="20.149999999999999" customHeight="1" x14ac:dyDescent="0.35">
      <c r="A301" s="102"/>
      <c r="B301" s="102"/>
      <c r="AQ301" s="3"/>
      <c r="AR301" s="3"/>
    </row>
    <row r="302" spans="1:44" ht="20.149999999999999" customHeight="1" x14ac:dyDescent="0.35">
      <c r="A302" s="102"/>
      <c r="B302" s="102"/>
      <c r="AQ302" s="3"/>
      <c r="AR302" s="3"/>
    </row>
    <row r="303" spans="1:44" ht="20.149999999999999" customHeight="1" x14ac:dyDescent="0.35">
      <c r="A303" s="102"/>
      <c r="B303" s="102"/>
      <c r="AQ303" s="3"/>
      <c r="AR303" s="3"/>
    </row>
    <row r="304" spans="1:44" ht="20.149999999999999" customHeight="1" x14ac:dyDescent="0.35">
      <c r="A304" s="102"/>
      <c r="B304" s="102"/>
      <c r="AQ304" s="3"/>
      <c r="AR304" s="3"/>
    </row>
    <row r="305" spans="1:44" ht="20.149999999999999" customHeight="1" x14ac:dyDescent="0.35">
      <c r="A305" s="102"/>
      <c r="B305" s="102"/>
      <c r="AQ305" s="3"/>
      <c r="AR305" s="3"/>
    </row>
    <row r="306" spans="1:44" ht="20.149999999999999" customHeight="1" x14ac:dyDescent="0.35">
      <c r="A306" s="102"/>
      <c r="B306" s="102"/>
      <c r="AQ306" s="3"/>
      <c r="AR306" s="3"/>
    </row>
    <row r="307" spans="1:44" ht="20.149999999999999" customHeight="1" x14ac:dyDescent="0.35">
      <c r="A307" s="102"/>
      <c r="B307" s="102"/>
      <c r="AQ307" s="3"/>
      <c r="AR307" s="3"/>
    </row>
    <row r="308" spans="1:44" ht="20.149999999999999" customHeight="1" x14ac:dyDescent="0.35">
      <c r="A308" s="102"/>
      <c r="B308" s="102"/>
      <c r="AQ308" s="3"/>
      <c r="AR308" s="3"/>
    </row>
    <row r="309" spans="1:44" ht="20.149999999999999" customHeight="1" x14ac:dyDescent="0.35">
      <c r="A309" s="102"/>
      <c r="B309" s="102"/>
      <c r="AQ309" s="3"/>
      <c r="AR309" s="3"/>
    </row>
    <row r="310" spans="1:44" ht="20.149999999999999" customHeight="1" x14ac:dyDescent="0.35">
      <c r="A310" s="102"/>
      <c r="B310" s="102"/>
      <c r="AQ310" s="3"/>
      <c r="AR310" s="3"/>
    </row>
    <row r="311" spans="1:44" ht="20.149999999999999" customHeight="1" x14ac:dyDescent="0.35">
      <c r="A311" s="102"/>
      <c r="B311" s="102"/>
      <c r="AQ311" s="3"/>
      <c r="AR311" s="3"/>
    </row>
    <row r="312" spans="1:44" ht="20.149999999999999" customHeight="1" x14ac:dyDescent="0.35">
      <c r="A312" s="102"/>
      <c r="B312" s="102"/>
      <c r="AQ312" s="3"/>
      <c r="AR312" s="3"/>
    </row>
    <row r="313" spans="1:44" ht="20.149999999999999" customHeight="1" x14ac:dyDescent="0.35">
      <c r="A313" s="102"/>
      <c r="B313" s="102"/>
      <c r="AQ313" s="3"/>
      <c r="AR313" s="3"/>
    </row>
    <row r="314" spans="1:44" ht="20.149999999999999" customHeight="1" x14ac:dyDescent="0.35">
      <c r="A314" s="102"/>
      <c r="B314" s="102"/>
      <c r="AQ314" s="3"/>
      <c r="AR314" s="3"/>
    </row>
    <row r="315" spans="1:44" ht="20.149999999999999" customHeight="1" x14ac:dyDescent="0.35">
      <c r="A315" s="102"/>
      <c r="B315" s="102"/>
      <c r="AQ315" s="3"/>
      <c r="AR315" s="3"/>
    </row>
    <row r="316" spans="1:44" ht="20.149999999999999" customHeight="1" x14ac:dyDescent="0.35">
      <c r="A316" s="102"/>
      <c r="B316" s="102"/>
      <c r="AQ316" s="3"/>
      <c r="AR316" s="3"/>
    </row>
    <row r="317" spans="1:44" ht="20.149999999999999" customHeight="1" x14ac:dyDescent="0.35">
      <c r="A317" s="102"/>
      <c r="B317" s="102"/>
      <c r="AQ317" s="3"/>
      <c r="AR317" s="3"/>
    </row>
    <row r="318" spans="1:44" ht="20.149999999999999" customHeight="1" x14ac:dyDescent="0.35">
      <c r="A318" s="102"/>
      <c r="B318" s="102"/>
      <c r="AQ318" s="3"/>
      <c r="AR318" s="3"/>
    </row>
    <row r="319" spans="1:44" ht="20.149999999999999" customHeight="1" x14ac:dyDescent="0.35">
      <c r="A319" s="102"/>
      <c r="B319" s="102"/>
      <c r="AQ319" s="3"/>
      <c r="AR319" s="3"/>
    </row>
    <row r="320" spans="1:44" ht="20.149999999999999" customHeight="1" x14ac:dyDescent="0.35">
      <c r="A320" s="102"/>
      <c r="B320" s="102"/>
      <c r="AQ320" s="3"/>
      <c r="AR320" s="3"/>
    </row>
    <row r="321" spans="1:44" ht="20.149999999999999" customHeight="1" x14ac:dyDescent="0.35">
      <c r="A321" s="102"/>
      <c r="B321" s="102"/>
      <c r="AQ321" s="3"/>
      <c r="AR321" s="3"/>
    </row>
    <row r="322" spans="1:44" ht="20.149999999999999" customHeight="1" x14ac:dyDescent="0.35">
      <c r="A322" s="102"/>
      <c r="B322" s="102"/>
      <c r="AQ322" s="3"/>
      <c r="AR322" s="3"/>
    </row>
    <row r="323" spans="1:44" ht="20.149999999999999" customHeight="1" x14ac:dyDescent="0.35">
      <c r="A323" s="102"/>
      <c r="B323" s="102"/>
      <c r="AQ323" s="3"/>
      <c r="AR323" s="3"/>
    </row>
    <row r="324" spans="1:44" ht="20.149999999999999" customHeight="1" x14ac:dyDescent="0.35">
      <c r="A324" s="102"/>
      <c r="B324" s="102"/>
      <c r="AQ324" s="3"/>
      <c r="AR324" s="3"/>
    </row>
    <row r="325" spans="1:44" ht="20.149999999999999" customHeight="1" x14ac:dyDescent="0.35">
      <c r="A325" s="102"/>
      <c r="B325" s="102"/>
      <c r="AQ325" s="3"/>
      <c r="AR325" s="3"/>
    </row>
    <row r="326" spans="1:44" ht="20.149999999999999" customHeight="1" x14ac:dyDescent="0.35">
      <c r="A326" s="102"/>
      <c r="B326" s="102"/>
      <c r="AQ326" s="3"/>
      <c r="AR326" s="3"/>
    </row>
    <row r="327" spans="1:44" ht="20.149999999999999" customHeight="1" x14ac:dyDescent="0.35">
      <c r="A327" s="102"/>
      <c r="B327" s="102"/>
      <c r="AQ327" s="3"/>
      <c r="AR327" s="3"/>
    </row>
    <row r="328" spans="1:44" ht="20.149999999999999" customHeight="1" x14ac:dyDescent="0.35">
      <c r="A328" s="102"/>
      <c r="B328" s="102"/>
      <c r="AQ328" s="3"/>
      <c r="AR328" s="3"/>
    </row>
    <row r="329" spans="1:44" ht="20.149999999999999" customHeight="1" x14ac:dyDescent="0.35">
      <c r="A329" s="102"/>
      <c r="B329" s="102"/>
      <c r="AQ329" s="3"/>
      <c r="AR329" s="3"/>
    </row>
    <row r="330" spans="1:44" ht="20.149999999999999" customHeight="1" x14ac:dyDescent="0.35">
      <c r="A330" s="102"/>
      <c r="B330" s="102"/>
      <c r="AQ330" s="3"/>
      <c r="AR330" s="3"/>
    </row>
    <row r="331" spans="1:44" ht="20.149999999999999" customHeight="1" x14ac:dyDescent="0.35">
      <c r="A331" s="102"/>
      <c r="B331" s="102"/>
      <c r="AQ331" s="3"/>
      <c r="AR331" s="3"/>
    </row>
    <row r="332" spans="1:44" ht="20.149999999999999" customHeight="1" x14ac:dyDescent="0.35">
      <c r="A332" s="102"/>
      <c r="B332" s="102"/>
      <c r="AQ332" s="3"/>
      <c r="AR332" s="3"/>
    </row>
    <row r="333" spans="1:44" ht="20.149999999999999" customHeight="1" x14ac:dyDescent="0.35">
      <c r="A333" s="102"/>
      <c r="B333" s="102"/>
      <c r="AQ333" s="3"/>
      <c r="AR333" s="3"/>
    </row>
    <row r="334" spans="1:44" ht="20.149999999999999" customHeight="1" x14ac:dyDescent="0.35">
      <c r="A334" s="102"/>
      <c r="B334" s="102"/>
      <c r="AQ334" s="3"/>
      <c r="AR334" s="3"/>
    </row>
    <row r="335" spans="1:44" ht="20.149999999999999" customHeight="1" x14ac:dyDescent="0.35">
      <c r="A335" s="102"/>
      <c r="B335" s="102"/>
      <c r="AQ335" s="3"/>
      <c r="AR335" s="3"/>
    </row>
    <row r="336" spans="1:44" ht="20.149999999999999" customHeight="1" x14ac:dyDescent="0.35">
      <c r="A336" s="102"/>
      <c r="B336" s="102"/>
      <c r="AQ336" s="3"/>
      <c r="AR336" s="3"/>
    </row>
    <row r="337" spans="1:44" ht="20.149999999999999" customHeight="1" x14ac:dyDescent="0.35">
      <c r="A337" s="102"/>
      <c r="B337" s="102"/>
      <c r="AQ337" s="3"/>
      <c r="AR337" s="3"/>
    </row>
    <row r="338" spans="1:44" ht="20.149999999999999" customHeight="1" x14ac:dyDescent="0.35">
      <c r="A338" s="102"/>
      <c r="B338" s="102"/>
      <c r="AQ338" s="3"/>
      <c r="AR338" s="3"/>
    </row>
    <row r="339" spans="1:44" ht="20.149999999999999" customHeight="1" x14ac:dyDescent="0.35">
      <c r="A339" s="102"/>
      <c r="B339" s="102"/>
      <c r="AQ339" s="3"/>
      <c r="AR339" s="3"/>
    </row>
    <row r="340" spans="1:44" ht="20.149999999999999" customHeight="1" x14ac:dyDescent="0.35">
      <c r="A340" s="102"/>
      <c r="B340" s="102"/>
      <c r="AQ340" s="3"/>
      <c r="AR340" s="3"/>
    </row>
    <row r="341" spans="1:44" ht="20.149999999999999" customHeight="1" x14ac:dyDescent="0.35">
      <c r="A341" s="102"/>
      <c r="B341" s="102"/>
      <c r="AQ341" s="3"/>
      <c r="AR341" s="3"/>
    </row>
    <row r="342" spans="1:44" ht="20.149999999999999" customHeight="1" x14ac:dyDescent="0.35">
      <c r="A342" s="102"/>
      <c r="B342" s="102"/>
      <c r="AQ342" s="3"/>
      <c r="AR342" s="3"/>
    </row>
    <row r="343" spans="1:44" ht="20.149999999999999" customHeight="1" x14ac:dyDescent="0.35">
      <c r="A343" s="102"/>
      <c r="B343" s="102"/>
      <c r="AQ343" s="3"/>
      <c r="AR343" s="3"/>
    </row>
    <row r="344" spans="1:44" ht="20.149999999999999" customHeight="1" x14ac:dyDescent="0.35">
      <c r="A344" s="102"/>
      <c r="B344" s="102"/>
      <c r="AQ344" s="3"/>
      <c r="AR344" s="3"/>
    </row>
    <row r="345" spans="1:44" ht="20.149999999999999" customHeight="1" x14ac:dyDescent="0.35">
      <c r="A345" s="102"/>
      <c r="B345" s="102"/>
      <c r="AQ345" s="3"/>
      <c r="AR345" s="3"/>
    </row>
    <row r="346" spans="1:44" ht="20.149999999999999" customHeight="1" x14ac:dyDescent="0.35">
      <c r="A346" s="102"/>
      <c r="B346" s="102"/>
      <c r="AQ346" s="3"/>
      <c r="AR346" s="3"/>
    </row>
    <row r="347" spans="1:44" ht="20.149999999999999" customHeight="1" x14ac:dyDescent="0.35">
      <c r="A347" s="102"/>
      <c r="B347" s="102"/>
      <c r="AQ347" s="3"/>
      <c r="AR347" s="3"/>
    </row>
    <row r="348" spans="1:44" ht="20.149999999999999" customHeight="1" x14ac:dyDescent="0.35">
      <c r="A348" s="102"/>
      <c r="B348" s="102"/>
      <c r="AQ348" s="3"/>
      <c r="AR348" s="3"/>
    </row>
    <row r="349" spans="1:44" ht="20.149999999999999" customHeight="1" x14ac:dyDescent="0.35">
      <c r="A349" s="102"/>
      <c r="B349" s="102"/>
      <c r="AQ349" s="3"/>
      <c r="AR349" s="3"/>
    </row>
    <row r="350" spans="1:44" ht="20.149999999999999" customHeight="1" x14ac:dyDescent="0.35">
      <c r="A350" s="102"/>
      <c r="B350" s="102"/>
      <c r="AQ350" s="3"/>
      <c r="AR350" s="3"/>
    </row>
    <row r="351" spans="1:44" ht="20.149999999999999" customHeight="1" x14ac:dyDescent="0.35">
      <c r="A351" s="102"/>
      <c r="B351" s="102"/>
      <c r="AQ351" s="3"/>
      <c r="AR351" s="3"/>
    </row>
    <row r="352" spans="1:44" ht="20.149999999999999" customHeight="1" x14ac:dyDescent="0.35">
      <c r="A352" s="102"/>
      <c r="B352" s="102"/>
      <c r="AQ352" s="3"/>
      <c r="AR352" s="3"/>
    </row>
    <row r="353" spans="1:44" ht="20.149999999999999" customHeight="1" x14ac:dyDescent="0.35">
      <c r="A353" s="102"/>
      <c r="B353" s="102"/>
      <c r="AQ353" s="3"/>
      <c r="AR353" s="3"/>
    </row>
    <row r="354" spans="1:44" ht="20.149999999999999" customHeight="1" x14ac:dyDescent="0.35">
      <c r="A354" s="102"/>
      <c r="B354" s="102"/>
      <c r="AQ354" s="3"/>
      <c r="AR354" s="3"/>
    </row>
    <row r="355" spans="1:44" ht="20.149999999999999" customHeight="1" x14ac:dyDescent="0.35">
      <c r="A355" s="102"/>
      <c r="B355" s="102"/>
      <c r="AQ355" s="3"/>
      <c r="AR355" s="3"/>
    </row>
    <row r="356" spans="1:44" ht="20.149999999999999" customHeight="1" x14ac:dyDescent="0.35">
      <c r="A356" s="102"/>
      <c r="B356" s="102"/>
      <c r="AQ356" s="3"/>
      <c r="AR356" s="3"/>
    </row>
    <row r="357" spans="1:44" ht="20.149999999999999" customHeight="1" x14ac:dyDescent="0.35">
      <c r="A357" s="102"/>
      <c r="B357" s="102"/>
      <c r="AQ357" s="3"/>
      <c r="AR357" s="3"/>
    </row>
    <row r="358" spans="1:44" ht="20.149999999999999" customHeight="1" x14ac:dyDescent="0.35">
      <c r="A358" s="102"/>
      <c r="B358" s="102"/>
      <c r="AQ358" s="3"/>
      <c r="AR358" s="3"/>
    </row>
    <row r="359" spans="1:44" ht="20.149999999999999" customHeight="1" x14ac:dyDescent="0.35">
      <c r="A359" s="102"/>
      <c r="B359" s="102"/>
      <c r="AQ359" s="3"/>
      <c r="AR359" s="3"/>
    </row>
    <row r="360" spans="1:44" ht="20.149999999999999" customHeight="1" x14ac:dyDescent="0.35">
      <c r="A360" s="102"/>
      <c r="B360" s="102"/>
      <c r="AQ360" s="3"/>
      <c r="AR360" s="3"/>
    </row>
    <row r="361" spans="1:44" ht="20.149999999999999" customHeight="1" x14ac:dyDescent="0.35">
      <c r="A361" s="102"/>
      <c r="B361" s="102"/>
      <c r="AQ361" s="3"/>
      <c r="AR361" s="3"/>
    </row>
    <row r="362" spans="1:44" ht="20.149999999999999" customHeight="1" x14ac:dyDescent="0.35">
      <c r="A362" s="102"/>
      <c r="B362" s="102"/>
      <c r="AQ362" s="3"/>
      <c r="AR362" s="3"/>
    </row>
    <row r="363" spans="1:44" ht="20.149999999999999" customHeight="1" x14ac:dyDescent="0.35">
      <c r="A363" s="102"/>
      <c r="B363" s="102"/>
      <c r="AQ363" s="3"/>
      <c r="AR363" s="3"/>
    </row>
    <row r="364" spans="1:44" ht="20.149999999999999" customHeight="1" x14ac:dyDescent="0.35">
      <c r="A364" s="102"/>
      <c r="B364" s="102"/>
      <c r="AQ364" s="3"/>
      <c r="AR364" s="3"/>
    </row>
    <row r="365" spans="1:44" ht="20.149999999999999" customHeight="1" x14ac:dyDescent="0.35">
      <c r="A365" s="102"/>
      <c r="B365" s="102"/>
      <c r="AQ365" s="3"/>
      <c r="AR365" s="3"/>
    </row>
    <row r="366" spans="1:44" ht="20.149999999999999" customHeight="1" x14ac:dyDescent="0.35">
      <c r="A366" s="102"/>
      <c r="B366" s="102"/>
      <c r="AQ366" s="3"/>
      <c r="AR366" s="3"/>
    </row>
    <row r="367" spans="1:44" ht="20.149999999999999" customHeight="1" x14ac:dyDescent="0.35">
      <c r="A367" s="102"/>
      <c r="B367" s="102"/>
      <c r="AQ367" s="3"/>
      <c r="AR367" s="3"/>
    </row>
    <row r="368" spans="1:44" ht="20.149999999999999" customHeight="1" x14ac:dyDescent="0.35">
      <c r="A368" s="102"/>
      <c r="B368" s="102"/>
      <c r="AQ368" s="3"/>
      <c r="AR368" s="3"/>
    </row>
    <row r="369" spans="1:44" ht="20.149999999999999" customHeight="1" x14ac:dyDescent="0.35">
      <c r="A369" s="102"/>
      <c r="B369" s="102"/>
      <c r="AQ369" s="3"/>
      <c r="AR369" s="3"/>
    </row>
    <row r="370" spans="1:44" ht="20.149999999999999" customHeight="1" x14ac:dyDescent="0.35">
      <c r="A370" s="102"/>
      <c r="B370" s="102"/>
      <c r="AQ370" s="3"/>
      <c r="AR370" s="3"/>
    </row>
    <row r="371" spans="1:44" ht="20.149999999999999" customHeight="1" x14ac:dyDescent="0.35">
      <c r="A371" s="102"/>
      <c r="B371" s="102"/>
      <c r="AQ371" s="3"/>
      <c r="AR371" s="3"/>
    </row>
    <row r="372" spans="1:44" ht="20.149999999999999" customHeight="1" x14ac:dyDescent="0.35">
      <c r="A372" s="102"/>
      <c r="B372" s="102"/>
      <c r="AQ372" s="3"/>
      <c r="AR372" s="3"/>
    </row>
    <row r="373" spans="1:44" ht="20.149999999999999" customHeight="1" x14ac:dyDescent="0.35">
      <c r="A373" s="102"/>
      <c r="B373" s="102"/>
      <c r="AQ373" s="3"/>
      <c r="AR373" s="3"/>
    </row>
    <row r="374" spans="1:44" ht="20.149999999999999" customHeight="1" x14ac:dyDescent="0.35">
      <c r="A374" s="102"/>
      <c r="B374" s="102"/>
      <c r="AQ374" s="3"/>
      <c r="AR374" s="3"/>
    </row>
    <row r="375" spans="1:44" ht="20.149999999999999" customHeight="1" x14ac:dyDescent="0.35">
      <c r="A375" s="102"/>
      <c r="B375" s="102"/>
      <c r="AQ375" s="3"/>
      <c r="AR375" s="3"/>
    </row>
    <row r="376" spans="1:44" ht="20.149999999999999" customHeight="1" x14ac:dyDescent="0.35">
      <c r="A376" s="102"/>
      <c r="B376" s="102"/>
      <c r="AQ376" s="3"/>
      <c r="AR376" s="3"/>
    </row>
    <row r="377" spans="1:44" ht="20.149999999999999" customHeight="1" x14ac:dyDescent="0.35">
      <c r="A377" s="102"/>
      <c r="B377" s="102"/>
      <c r="AQ377" s="3"/>
      <c r="AR377" s="3"/>
    </row>
    <row r="378" spans="1:44" ht="20.149999999999999" customHeight="1" x14ac:dyDescent="0.35">
      <c r="A378" s="102"/>
      <c r="B378" s="102"/>
      <c r="AQ378" s="3"/>
      <c r="AR378" s="3"/>
    </row>
    <row r="379" spans="1:44" ht="20.149999999999999" customHeight="1" x14ac:dyDescent="0.35">
      <c r="A379" s="102"/>
      <c r="B379" s="102"/>
      <c r="AQ379" s="3"/>
      <c r="AR379" s="3"/>
    </row>
    <row r="380" spans="1:44" ht="20.149999999999999" customHeight="1" x14ac:dyDescent="0.35">
      <c r="A380" s="102"/>
      <c r="B380" s="102"/>
      <c r="AQ380" s="3"/>
      <c r="AR380" s="3"/>
    </row>
    <row r="381" spans="1:44" ht="20.149999999999999" customHeight="1" x14ac:dyDescent="0.35">
      <c r="A381" s="102"/>
      <c r="B381" s="102"/>
      <c r="AQ381" s="3"/>
      <c r="AR381" s="3"/>
    </row>
    <row r="382" spans="1:44" ht="20.149999999999999" customHeight="1" x14ac:dyDescent="0.35">
      <c r="A382" s="102"/>
      <c r="B382" s="102"/>
      <c r="AQ382" s="3"/>
      <c r="AR382" s="3"/>
    </row>
    <row r="383" spans="1:44" ht="20.149999999999999" customHeight="1" x14ac:dyDescent="0.35">
      <c r="A383" s="102"/>
      <c r="B383" s="102"/>
      <c r="AQ383" s="3"/>
      <c r="AR383" s="3"/>
    </row>
    <row r="384" spans="1:44" ht="20.149999999999999" customHeight="1" x14ac:dyDescent="0.35">
      <c r="A384" s="102"/>
      <c r="B384" s="102"/>
      <c r="AQ384" s="3"/>
      <c r="AR384" s="3"/>
    </row>
    <row r="385" spans="1:44" ht="20.149999999999999" customHeight="1" x14ac:dyDescent="0.35">
      <c r="A385" s="102"/>
      <c r="B385" s="102"/>
      <c r="AQ385" s="3"/>
      <c r="AR385" s="3"/>
    </row>
    <row r="386" spans="1:44" ht="20.149999999999999" customHeight="1" x14ac:dyDescent="0.35">
      <c r="A386" s="102"/>
      <c r="B386" s="102"/>
      <c r="AQ386" s="3"/>
      <c r="AR386" s="3"/>
    </row>
    <row r="387" spans="1:44" ht="20.149999999999999" customHeight="1" x14ac:dyDescent="0.35">
      <c r="A387" s="102"/>
      <c r="B387" s="102"/>
      <c r="AQ387" s="3"/>
      <c r="AR387" s="3"/>
    </row>
    <row r="388" spans="1:44" ht="20.149999999999999" customHeight="1" x14ac:dyDescent="0.35">
      <c r="A388" s="102"/>
      <c r="B388" s="102"/>
      <c r="AQ388" s="3"/>
      <c r="AR388" s="3"/>
    </row>
    <row r="389" spans="1:44" ht="20.149999999999999" customHeight="1" x14ac:dyDescent="0.35">
      <c r="A389" s="102"/>
      <c r="B389" s="102"/>
      <c r="AQ389" s="3"/>
      <c r="AR389" s="3"/>
    </row>
    <row r="390" spans="1:44" ht="20.149999999999999" customHeight="1" x14ac:dyDescent="0.35">
      <c r="A390" s="102"/>
      <c r="B390" s="102"/>
      <c r="AQ390" s="3"/>
      <c r="AR390" s="3"/>
    </row>
    <row r="391" spans="1:44" ht="20.149999999999999" customHeight="1" x14ac:dyDescent="0.35">
      <c r="A391" s="102"/>
      <c r="B391" s="102"/>
      <c r="AQ391" s="3"/>
      <c r="AR391" s="3"/>
    </row>
    <row r="392" spans="1:44" ht="20.149999999999999" customHeight="1" x14ac:dyDescent="0.35">
      <c r="A392" s="102"/>
      <c r="B392" s="102"/>
      <c r="AQ392" s="3"/>
      <c r="AR392" s="3"/>
    </row>
    <row r="393" spans="1:44" ht="20.149999999999999" customHeight="1" x14ac:dyDescent="0.35">
      <c r="A393" s="102"/>
      <c r="B393" s="102"/>
      <c r="AQ393" s="3"/>
      <c r="AR393" s="3"/>
    </row>
    <row r="394" spans="1:44" ht="20.149999999999999" customHeight="1" x14ac:dyDescent="0.35">
      <c r="A394" s="102"/>
      <c r="B394" s="102"/>
      <c r="AQ394" s="3"/>
      <c r="AR394" s="3"/>
    </row>
    <row r="395" spans="1:44" ht="20.149999999999999" customHeight="1" x14ac:dyDescent="0.35">
      <c r="A395" s="102"/>
      <c r="B395" s="102"/>
      <c r="AQ395" s="3"/>
      <c r="AR395" s="3"/>
    </row>
    <row r="396" spans="1:44" ht="20.149999999999999" customHeight="1" x14ac:dyDescent="0.35">
      <c r="A396" s="102"/>
      <c r="B396" s="102"/>
      <c r="AQ396" s="3"/>
      <c r="AR396" s="3"/>
    </row>
    <row r="397" spans="1:44" ht="20.149999999999999" customHeight="1" x14ac:dyDescent="0.35">
      <c r="A397" s="102"/>
      <c r="B397" s="102"/>
      <c r="AQ397" s="3"/>
      <c r="AR397" s="3"/>
    </row>
    <row r="398" spans="1:44" ht="20.149999999999999" customHeight="1" x14ac:dyDescent="0.35">
      <c r="A398" s="102"/>
      <c r="B398" s="102"/>
      <c r="AQ398" s="3"/>
      <c r="AR398" s="3"/>
    </row>
    <row r="399" spans="1:44" ht="20.149999999999999" customHeight="1" x14ac:dyDescent="0.35">
      <c r="A399" s="102"/>
      <c r="B399" s="102"/>
      <c r="AQ399" s="3"/>
      <c r="AR399" s="3"/>
    </row>
    <row r="400" spans="1:44" ht="20.149999999999999" customHeight="1" x14ac:dyDescent="0.35">
      <c r="A400" s="102"/>
      <c r="B400" s="102"/>
      <c r="AQ400" s="3"/>
      <c r="AR400" s="3"/>
    </row>
    <row r="401" spans="1:44" ht="20.149999999999999" customHeight="1" x14ac:dyDescent="0.35">
      <c r="A401" s="102"/>
      <c r="B401" s="102"/>
      <c r="AQ401" s="3"/>
      <c r="AR401" s="3"/>
    </row>
    <row r="402" spans="1:44" ht="20.149999999999999" customHeight="1" x14ac:dyDescent="0.35">
      <c r="A402" s="102"/>
      <c r="B402" s="102"/>
      <c r="AQ402" s="3"/>
      <c r="AR402" s="3"/>
    </row>
    <row r="403" spans="1:44" ht="20.149999999999999" customHeight="1" x14ac:dyDescent="0.35">
      <c r="A403" s="102"/>
      <c r="B403" s="102"/>
      <c r="AQ403" s="3"/>
      <c r="AR403" s="3"/>
    </row>
    <row r="404" spans="1:44" ht="20.149999999999999" customHeight="1" x14ac:dyDescent="0.35">
      <c r="A404" s="102"/>
      <c r="B404" s="102"/>
      <c r="AQ404" s="3"/>
      <c r="AR404" s="3"/>
    </row>
    <row r="405" spans="1:44" ht="20.149999999999999" customHeight="1" x14ac:dyDescent="0.35">
      <c r="A405" s="102"/>
      <c r="B405" s="102"/>
      <c r="AQ405" s="3"/>
      <c r="AR405" s="3"/>
    </row>
    <row r="406" spans="1:44" ht="20.149999999999999" customHeight="1" x14ac:dyDescent="0.35">
      <c r="A406" s="102"/>
      <c r="B406" s="102"/>
      <c r="AQ406" s="3"/>
      <c r="AR406" s="3"/>
    </row>
    <row r="407" spans="1:44" ht="20.149999999999999" customHeight="1" x14ac:dyDescent="0.35">
      <c r="A407" s="102"/>
      <c r="B407" s="102"/>
      <c r="AQ407" s="3"/>
      <c r="AR407" s="3"/>
    </row>
    <row r="408" spans="1:44" ht="20.149999999999999" customHeight="1" x14ac:dyDescent="0.35">
      <c r="A408" s="102"/>
      <c r="B408" s="102"/>
      <c r="AQ408" s="3"/>
      <c r="AR408" s="3"/>
    </row>
    <row r="409" spans="1:44" ht="20.149999999999999" customHeight="1" x14ac:dyDescent="0.35">
      <c r="A409" s="102"/>
      <c r="B409" s="102"/>
      <c r="AQ409" s="3"/>
      <c r="AR409" s="3"/>
    </row>
    <row r="410" spans="1:44" ht="20.149999999999999" customHeight="1" x14ac:dyDescent="0.35">
      <c r="A410" s="102"/>
      <c r="B410" s="102"/>
      <c r="AQ410" s="3"/>
      <c r="AR410" s="3"/>
    </row>
    <row r="411" spans="1:44" ht="20.149999999999999" customHeight="1" x14ac:dyDescent="0.35">
      <c r="A411" s="102"/>
      <c r="B411" s="102"/>
      <c r="AQ411" s="3"/>
      <c r="AR411" s="3"/>
    </row>
    <row r="412" spans="1:44" ht="20.149999999999999" customHeight="1" x14ac:dyDescent="0.35">
      <c r="A412" s="102"/>
      <c r="B412" s="102"/>
      <c r="AQ412" s="3"/>
      <c r="AR412" s="3"/>
    </row>
    <row r="413" spans="1:44" ht="20.149999999999999" customHeight="1" x14ac:dyDescent="0.35">
      <c r="A413" s="102"/>
      <c r="B413" s="102"/>
      <c r="AQ413" s="3"/>
      <c r="AR413" s="3"/>
    </row>
    <row r="414" spans="1:44" ht="20.149999999999999" customHeight="1" x14ac:dyDescent="0.35">
      <c r="A414" s="102"/>
      <c r="B414" s="102"/>
      <c r="AQ414" s="3"/>
      <c r="AR414" s="3"/>
    </row>
    <row r="415" spans="1:44" ht="20.149999999999999" customHeight="1" x14ac:dyDescent="0.35">
      <c r="A415" s="102"/>
      <c r="B415" s="102"/>
      <c r="AQ415" s="3"/>
      <c r="AR415" s="3"/>
    </row>
    <row r="416" spans="1:44" ht="20.149999999999999" customHeight="1" x14ac:dyDescent="0.35">
      <c r="A416" s="102"/>
      <c r="B416" s="102"/>
      <c r="AQ416" s="3"/>
      <c r="AR416" s="3"/>
    </row>
    <row r="417" spans="1:44" ht="20.149999999999999" customHeight="1" x14ac:dyDescent="0.35">
      <c r="A417" s="102"/>
      <c r="B417" s="102"/>
      <c r="AQ417" s="3"/>
      <c r="AR417" s="3"/>
    </row>
    <row r="418" spans="1:44" ht="20.149999999999999" customHeight="1" x14ac:dyDescent="0.35">
      <c r="A418" s="102"/>
      <c r="B418" s="102"/>
      <c r="AQ418" s="3"/>
      <c r="AR418" s="3"/>
    </row>
    <row r="419" spans="1:44" ht="20.149999999999999" customHeight="1" x14ac:dyDescent="0.35">
      <c r="A419" s="102"/>
      <c r="B419" s="102"/>
      <c r="AQ419" s="3"/>
      <c r="AR419" s="3"/>
    </row>
    <row r="420" spans="1:44" ht="20.149999999999999" customHeight="1" x14ac:dyDescent="0.35">
      <c r="A420" s="102"/>
      <c r="B420" s="102"/>
      <c r="AQ420" s="3"/>
      <c r="AR420" s="3"/>
    </row>
    <row r="421" spans="1:44" ht="20.149999999999999" customHeight="1" x14ac:dyDescent="0.35">
      <c r="A421" s="102"/>
      <c r="B421" s="102"/>
      <c r="AQ421" s="3"/>
      <c r="AR421" s="3"/>
    </row>
    <row r="422" spans="1:44" ht="20.149999999999999" customHeight="1" x14ac:dyDescent="0.35">
      <c r="A422" s="102"/>
      <c r="B422" s="102"/>
      <c r="AQ422" s="3"/>
      <c r="AR422" s="3"/>
    </row>
    <row r="423" spans="1:44" ht="20.149999999999999" customHeight="1" x14ac:dyDescent="0.35">
      <c r="A423" s="102"/>
      <c r="B423" s="102"/>
      <c r="AQ423" s="3"/>
      <c r="AR423" s="3"/>
    </row>
    <row r="424" spans="1:44" ht="20.149999999999999" customHeight="1" x14ac:dyDescent="0.35">
      <c r="A424" s="102"/>
      <c r="B424" s="102"/>
      <c r="AQ424" s="3"/>
      <c r="AR424" s="3"/>
    </row>
    <row r="425" spans="1:44" ht="20.149999999999999" customHeight="1" x14ac:dyDescent="0.35">
      <c r="A425" s="102"/>
      <c r="B425" s="102"/>
      <c r="AQ425" s="3"/>
      <c r="AR425" s="3"/>
    </row>
    <row r="426" spans="1:44" ht="20.149999999999999" customHeight="1" x14ac:dyDescent="0.35">
      <c r="A426" s="102"/>
      <c r="B426" s="102"/>
      <c r="AQ426" s="3"/>
      <c r="AR426" s="3"/>
    </row>
    <row r="427" spans="1:44" ht="20.149999999999999" customHeight="1" x14ac:dyDescent="0.35">
      <c r="A427" s="102"/>
      <c r="B427" s="102"/>
      <c r="AQ427" s="3"/>
      <c r="AR427" s="3"/>
    </row>
    <row r="428" spans="1:44" ht="20.149999999999999" customHeight="1" x14ac:dyDescent="0.35">
      <c r="A428" s="102"/>
      <c r="B428" s="102"/>
      <c r="AQ428" s="3"/>
      <c r="AR428" s="3"/>
    </row>
    <row r="429" spans="1:44" ht="20.149999999999999" customHeight="1" x14ac:dyDescent="0.35">
      <c r="A429" s="102"/>
      <c r="B429" s="102"/>
      <c r="AQ429" s="3"/>
      <c r="AR429" s="3"/>
    </row>
    <row r="430" spans="1:44" ht="20.149999999999999" customHeight="1" x14ac:dyDescent="0.35">
      <c r="A430" s="102"/>
      <c r="B430" s="102"/>
      <c r="AQ430" s="3"/>
      <c r="AR430" s="3"/>
    </row>
    <row r="431" spans="1:44" ht="20.149999999999999" customHeight="1" x14ac:dyDescent="0.35">
      <c r="A431" s="102"/>
      <c r="B431" s="102"/>
      <c r="AQ431" s="3"/>
      <c r="AR431" s="3"/>
    </row>
    <row r="432" spans="1:44" ht="20.149999999999999" customHeight="1" x14ac:dyDescent="0.35">
      <c r="A432" s="102"/>
      <c r="B432" s="102"/>
      <c r="AQ432" s="3"/>
      <c r="AR432" s="3"/>
    </row>
    <row r="433" spans="1:44" ht="20.149999999999999" customHeight="1" x14ac:dyDescent="0.35">
      <c r="A433" s="102"/>
      <c r="B433" s="102"/>
      <c r="AQ433" s="3"/>
      <c r="AR433" s="3"/>
    </row>
    <row r="434" spans="1:44" ht="20.149999999999999" customHeight="1" x14ac:dyDescent="0.35">
      <c r="A434" s="102"/>
      <c r="B434" s="102"/>
      <c r="AQ434" s="3"/>
      <c r="AR434" s="3"/>
    </row>
    <row r="435" spans="1:44" ht="20.149999999999999" customHeight="1" x14ac:dyDescent="0.35">
      <c r="A435" s="102"/>
      <c r="B435" s="102"/>
      <c r="AQ435" s="3"/>
      <c r="AR435" s="3"/>
    </row>
    <row r="436" spans="1:44" ht="20.149999999999999" customHeight="1" x14ac:dyDescent="0.35">
      <c r="A436" s="102"/>
      <c r="B436" s="102"/>
      <c r="AQ436" s="3"/>
      <c r="AR436" s="3"/>
    </row>
    <row r="437" spans="1:44" ht="20.149999999999999" customHeight="1" x14ac:dyDescent="0.35">
      <c r="A437" s="102"/>
      <c r="B437" s="102"/>
      <c r="AQ437" s="3"/>
      <c r="AR437" s="3"/>
    </row>
    <row r="438" spans="1:44" ht="20.149999999999999" customHeight="1" x14ac:dyDescent="0.35">
      <c r="A438" s="102"/>
      <c r="B438" s="102"/>
      <c r="AQ438" s="3"/>
      <c r="AR438" s="3"/>
    </row>
    <row r="439" spans="1:44" ht="20.149999999999999" customHeight="1" x14ac:dyDescent="0.35">
      <c r="A439" s="102"/>
      <c r="B439" s="102"/>
      <c r="AQ439" s="3"/>
      <c r="AR439" s="3"/>
    </row>
    <row r="440" spans="1:44" ht="20.149999999999999" customHeight="1" x14ac:dyDescent="0.35">
      <c r="A440" s="102"/>
      <c r="B440" s="102"/>
      <c r="AQ440" s="3"/>
      <c r="AR440" s="3"/>
    </row>
    <row r="441" spans="1:44" ht="20.149999999999999" customHeight="1" x14ac:dyDescent="0.35">
      <c r="A441" s="102"/>
      <c r="B441" s="102"/>
      <c r="AQ441" s="3"/>
      <c r="AR441" s="3"/>
    </row>
    <row r="442" spans="1:44" ht="20.149999999999999" customHeight="1" x14ac:dyDescent="0.35">
      <c r="A442" s="102"/>
      <c r="B442" s="102"/>
      <c r="AQ442" s="3"/>
      <c r="AR442" s="3"/>
    </row>
    <row r="443" spans="1:44" ht="20.149999999999999" customHeight="1" x14ac:dyDescent="0.35">
      <c r="A443" s="102"/>
      <c r="B443" s="102"/>
      <c r="AQ443" s="3"/>
      <c r="AR443" s="3"/>
    </row>
    <row r="444" spans="1:44" ht="20.149999999999999" customHeight="1" x14ac:dyDescent="0.35">
      <c r="A444" s="102"/>
      <c r="B444" s="102"/>
      <c r="AQ444" s="3"/>
      <c r="AR444" s="3"/>
    </row>
    <row r="445" spans="1:44" ht="20.149999999999999" customHeight="1" x14ac:dyDescent="0.35">
      <c r="A445" s="102"/>
      <c r="B445" s="102"/>
      <c r="AQ445" s="3"/>
      <c r="AR445" s="3"/>
    </row>
    <row r="446" spans="1:44" ht="20.149999999999999" customHeight="1" x14ac:dyDescent="0.35">
      <c r="A446" s="102"/>
      <c r="B446" s="102"/>
      <c r="AQ446" s="3"/>
      <c r="AR446" s="3"/>
    </row>
    <row r="447" spans="1:44" ht="20.149999999999999" customHeight="1" x14ac:dyDescent="0.35">
      <c r="A447" s="102"/>
      <c r="B447" s="102"/>
      <c r="AQ447" s="3"/>
      <c r="AR447" s="3"/>
    </row>
    <row r="448" spans="1:44" ht="20.149999999999999" customHeight="1" x14ac:dyDescent="0.35">
      <c r="A448" s="102"/>
      <c r="B448" s="102"/>
      <c r="AQ448" s="3"/>
      <c r="AR448" s="3"/>
    </row>
    <row r="449" spans="1:44" ht="20.149999999999999" customHeight="1" x14ac:dyDescent="0.35">
      <c r="A449" s="102"/>
      <c r="B449" s="102"/>
      <c r="AQ449" s="3"/>
      <c r="AR449" s="3"/>
    </row>
    <row r="450" spans="1:44" ht="20.149999999999999" customHeight="1" x14ac:dyDescent="0.35">
      <c r="A450" s="102"/>
      <c r="B450" s="102"/>
      <c r="AQ450" s="3"/>
      <c r="AR450" s="3"/>
    </row>
    <row r="451" spans="1:44" ht="20.149999999999999" customHeight="1" x14ac:dyDescent="0.35">
      <c r="A451" s="102"/>
      <c r="B451" s="102"/>
      <c r="AQ451" s="3"/>
      <c r="AR451" s="3"/>
    </row>
    <row r="452" spans="1:44" ht="20.149999999999999" customHeight="1" x14ac:dyDescent="0.35">
      <c r="A452" s="102"/>
      <c r="B452" s="102"/>
      <c r="AQ452" s="3"/>
      <c r="AR452" s="3"/>
    </row>
    <row r="453" spans="1:44" ht="20.149999999999999" customHeight="1" x14ac:dyDescent="0.35">
      <c r="A453" s="102"/>
      <c r="B453" s="102"/>
      <c r="AQ453" s="3"/>
      <c r="AR453" s="3"/>
    </row>
    <row r="454" spans="1:44" ht="20.149999999999999" customHeight="1" x14ac:dyDescent="0.35">
      <c r="A454" s="102"/>
      <c r="B454" s="102"/>
      <c r="AQ454" s="3"/>
      <c r="AR454" s="3"/>
    </row>
    <row r="455" spans="1:44" ht="20.149999999999999" customHeight="1" x14ac:dyDescent="0.35">
      <c r="A455" s="102"/>
      <c r="B455" s="102"/>
      <c r="AQ455" s="3"/>
      <c r="AR455" s="3"/>
    </row>
    <row r="456" spans="1:44" ht="20.149999999999999" customHeight="1" x14ac:dyDescent="0.35">
      <c r="A456" s="102"/>
      <c r="B456" s="102"/>
      <c r="AQ456" s="3"/>
      <c r="AR456" s="3"/>
    </row>
    <row r="457" spans="1:44" ht="20.149999999999999" customHeight="1" x14ac:dyDescent="0.35">
      <c r="A457" s="102"/>
      <c r="B457" s="102"/>
      <c r="AQ457" s="3"/>
      <c r="AR457" s="3"/>
    </row>
    <row r="458" spans="1:44" ht="20.149999999999999" customHeight="1" x14ac:dyDescent="0.35">
      <c r="A458" s="102"/>
      <c r="B458" s="102"/>
      <c r="AQ458" s="3"/>
      <c r="AR458" s="3"/>
    </row>
    <row r="459" spans="1:44" ht="20.149999999999999" customHeight="1" x14ac:dyDescent="0.35">
      <c r="A459" s="102"/>
      <c r="B459" s="102"/>
      <c r="AQ459" s="3"/>
      <c r="AR459" s="3"/>
    </row>
    <row r="460" spans="1:44" ht="20.149999999999999" customHeight="1" x14ac:dyDescent="0.35">
      <c r="A460" s="102"/>
      <c r="B460" s="102"/>
      <c r="AQ460" s="3"/>
      <c r="AR460" s="3"/>
    </row>
    <row r="461" spans="1:44" ht="20.149999999999999" customHeight="1" x14ac:dyDescent="0.35">
      <c r="A461" s="102"/>
      <c r="B461" s="102"/>
      <c r="AQ461" s="3"/>
      <c r="AR461" s="3"/>
    </row>
    <row r="462" spans="1:44" ht="20.149999999999999" customHeight="1" x14ac:dyDescent="0.35">
      <c r="A462" s="102"/>
      <c r="B462" s="102"/>
      <c r="AQ462" s="3"/>
      <c r="AR462" s="3"/>
    </row>
    <row r="463" spans="1:44" ht="20.149999999999999" customHeight="1" x14ac:dyDescent="0.35">
      <c r="A463" s="102"/>
      <c r="B463" s="102"/>
      <c r="AQ463" s="3"/>
      <c r="AR463" s="3"/>
    </row>
    <row r="464" spans="1:44" ht="20.149999999999999" customHeight="1" x14ac:dyDescent="0.35">
      <c r="A464" s="102"/>
      <c r="B464" s="102"/>
      <c r="AQ464" s="3"/>
      <c r="AR464" s="3"/>
    </row>
    <row r="465" spans="1:44" ht="20.149999999999999" customHeight="1" x14ac:dyDescent="0.35">
      <c r="A465" s="102"/>
      <c r="B465" s="102"/>
      <c r="AQ465" s="3"/>
      <c r="AR465" s="3"/>
    </row>
    <row r="466" spans="1:44" ht="20.149999999999999" customHeight="1" x14ac:dyDescent="0.35">
      <c r="A466" s="102"/>
      <c r="B466" s="102"/>
      <c r="AQ466" s="3"/>
      <c r="AR466" s="3"/>
    </row>
    <row r="467" spans="1:44" ht="20.149999999999999" customHeight="1" x14ac:dyDescent="0.35">
      <c r="A467" s="102"/>
      <c r="B467" s="102"/>
      <c r="AQ467" s="3"/>
      <c r="AR467" s="3"/>
    </row>
    <row r="468" spans="1:44" ht="20.149999999999999" customHeight="1" x14ac:dyDescent="0.35">
      <c r="A468" s="102"/>
      <c r="B468" s="102"/>
      <c r="AQ468" s="3"/>
      <c r="AR468" s="3"/>
    </row>
    <row r="469" spans="1:44" ht="20.149999999999999" customHeight="1" x14ac:dyDescent="0.35">
      <c r="A469" s="102"/>
      <c r="B469" s="102"/>
      <c r="AQ469" s="3"/>
      <c r="AR469" s="3"/>
    </row>
    <row r="470" spans="1:44" ht="20.149999999999999" customHeight="1" x14ac:dyDescent="0.35">
      <c r="A470" s="102"/>
      <c r="B470" s="102"/>
      <c r="AQ470" s="3"/>
      <c r="AR470" s="3"/>
    </row>
    <row r="471" spans="1:44" ht="20.149999999999999" customHeight="1" x14ac:dyDescent="0.35">
      <c r="A471" s="102"/>
      <c r="B471" s="102"/>
      <c r="AQ471" s="3"/>
      <c r="AR471" s="3"/>
    </row>
    <row r="472" spans="1:44" ht="20.149999999999999" customHeight="1" x14ac:dyDescent="0.35">
      <c r="A472" s="102"/>
      <c r="B472" s="102"/>
      <c r="AQ472" s="3"/>
      <c r="AR472" s="3"/>
    </row>
    <row r="473" spans="1:44" ht="20.149999999999999" customHeight="1" x14ac:dyDescent="0.35">
      <c r="A473" s="102"/>
      <c r="B473" s="102"/>
      <c r="AQ473" s="3"/>
      <c r="AR473" s="3"/>
    </row>
    <row r="474" spans="1:44" ht="20.149999999999999" customHeight="1" x14ac:dyDescent="0.35">
      <c r="A474" s="102"/>
      <c r="B474" s="102"/>
      <c r="AQ474" s="3"/>
      <c r="AR474" s="3"/>
    </row>
    <row r="475" spans="1:44" ht="20.149999999999999" customHeight="1" x14ac:dyDescent="0.35">
      <c r="A475" s="102"/>
      <c r="B475" s="102"/>
      <c r="AQ475" s="3"/>
      <c r="AR475" s="3"/>
    </row>
    <row r="476" spans="1:44" ht="20.149999999999999" customHeight="1" x14ac:dyDescent="0.35">
      <c r="A476" s="102"/>
      <c r="B476" s="102"/>
      <c r="AQ476" s="3"/>
      <c r="AR476" s="3"/>
    </row>
    <row r="477" spans="1:44" ht="20.149999999999999" customHeight="1" x14ac:dyDescent="0.35">
      <c r="A477" s="102"/>
      <c r="B477" s="102"/>
      <c r="AQ477" s="3"/>
      <c r="AR477" s="3"/>
    </row>
    <row r="478" spans="1:44" ht="20.149999999999999" customHeight="1" x14ac:dyDescent="0.35">
      <c r="A478" s="102"/>
      <c r="B478" s="102"/>
      <c r="AQ478" s="3"/>
      <c r="AR478" s="3"/>
    </row>
    <row r="479" spans="1:44" ht="20.149999999999999" customHeight="1" x14ac:dyDescent="0.35">
      <c r="A479" s="102"/>
      <c r="B479" s="102"/>
      <c r="AQ479" s="3"/>
      <c r="AR479" s="3"/>
    </row>
    <row r="480" spans="1:44" ht="20.149999999999999" customHeight="1" x14ac:dyDescent="0.35">
      <c r="A480" s="102"/>
      <c r="B480" s="102"/>
      <c r="AQ480" s="3"/>
      <c r="AR480" s="3"/>
    </row>
    <row r="481" spans="1:44" ht="20.149999999999999" customHeight="1" x14ac:dyDescent="0.35">
      <c r="A481" s="102"/>
      <c r="B481" s="102"/>
      <c r="AQ481" s="3"/>
      <c r="AR481" s="3"/>
    </row>
    <row r="482" spans="1:44" ht="20.149999999999999" customHeight="1" x14ac:dyDescent="0.35">
      <c r="A482" s="102"/>
      <c r="B482" s="102"/>
      <c r="AQ482" s="3"/>
      <c r="AR482" s="3"/>
    </row>
    <row r="483" spans="1:44" ht="20.149999999999999" customHeight="1" x14ac:dyDescent="0.35">
      <c r="A483" s="102"/>
      <c r="B483" s="102"/>
      <c r="AQ483" s="3"/>
      <c r="AR483" s="3"/>
    </row>
    <row r="484" spans="1:44" ht="20.149999999999999" customHeight="1" x14ac:dyDescent="0.35">
      <c r="A484" s="102"/>
      <c r="B484" s="102"/>
      <c r="AQ484" s="3"/>
      <c r="AR484" s="3"/>
    </row>
    <row r="485" spans="1:44" ht="20.149999999999999" customHeight="1" x14ac:dyDescent="0.35">
      <c r="A485" s="102"/>
      <c r="B485" s="102"/>
      <c r="AQ485" s="3"/>
      <c r="AR485" s="3"/>
    </row>
    <row r="486" spans="1:44" ht="20.149999999999999" customHeight="1" x14ac:dyDescent="0.35">
      <c r="A486" s="102"/>
      <c r="B486" s="102"/>
      <c r="AQ486" s="3"/>
      <c r="AR486" s="3"/>
    </row>
    <row r="487" spans="1:44" ht="20.149999999999999" customHeight="1" x14ac:dyDescent="0.35">
      <c r="A487" s="102"/>
      <c r="B487" s="102"/>
      <c r="AQ487" s="3"/>
      <c r="AR487" s="3"/>
    </row>
    <row r="488" spans="1:44" ht="20.149999999999999" customHeight="1" x14ac:dyDescent="0.35">
      <c r="A488" s="102"/>
      <c r="B488" s="102"/>
      <c r="AQ488" s="3"/>
      <c r="AR488" s="3"/>
    </row>
    <row r="489" spans="1:44" ht="20.149999999999999" customHeight="1" x14ac:dyDescent="0.35">
      <c r="A489" s="102"/>
      <c r="B489" s="102"/>
      <c r="AQ489" s="3"/>
      <c r="AR489" s="3"/>
    </row>
    <row r="490" spans="1:44" ht="20.149999999999999" customHeight="1" x14ac:dyDescent="0.35">
      <c r="A490" s="102"/>
      <c r="B490" s="102"/>
      <c r="AQ490" s="3"/>
      <c r="AR490" s="3"/>
    </row>
    <row r="491" spans="1:44" ht="20.149999999999999" customHeight="1" x14ac:dyDescent="0.35">
      <c r="A491" s="102"/>
      <c r="B491" s="102"/>
      <c r="AQ491" s="3"/>
      <c r="AR491" s="3"/>
    </row>
    <row r="492" spans="1:44" ht="20.149999999999999" customHeight="1" x14ac:dyDescent="0.35">
      <c r="A492" s="102"/>
      <c r="B492" s="102"/>
      <c r="AQ492" s="3"/>
      <c r="AR492" s="3"/>
    </row>
    <row r="493" spans="1:44" ht="20.149999999999999" customHeight="1" x14ac:dyDescent="0.35">
      <c r="A493" s="102"/>
      <c r="B493" s="102"/>
      <c r="AQ493" s="3"/>
      <c r="AR493" s="3"/>
    </row>
    <row r="494" spans="1:44" ht="20.149999999999999" customHeight="1" x14ac:dyDescent="0.35">
      <c r="A494" s="102"/>
      <c r="B494" s="102"/>
      <c r="AQ494" s="3"/>
      <c r="AR494" s="3"/>
    </row>
    <row r="495" spans="1:44" ht="20.149999999999999" customHeight="1" x14ac:dyDescent="0.35">
      <c r="A495" s="102"/>
      <c r="B495" s="102"/>
      <c r="AQ495" s="3"/>
      <c r="AR495" s="3"/>
    </row>
    <row r="496" spans="1:44" ht="20.149999999999999" customHeight="1" x14ac:dyDescent="0.35">
      <c r="A496" s="102"/>
      <c r="B496" s="102"/>
      <c r="AQ496" s="3"/>
      <c r="AR496" s="3"/>
    </row>
    <row r="497" spans="1:44" ht="20.149999999999999" customHeight="1" x14ac:dyDescent="0.35">
      <c r="A497" s="102"/>
      <c r="B497" s="102"/>
      <c r="AQ497" s="3"/>
      <c r="AR497" s="3"/>
    </row>
    <row r="498" spans="1:44" ht="20.149999999999999" customHeight="1" x14ac:dyDescent="0.35">
      <c r="A498" s="102"/>
      <c r="B498" s="102"/>
      <c r="AQ498" s="3"/>
      <c r="AR498" s="3"/>
    </row>
    <row r="499" spans="1:44" ht="20.149999999999999" customHeight="1" x14ac:dyDescent="0.35">
      <c r="A499" s="102"/>
      <c r="B499" s="102"/>
      <c r="AQ499" s="3"/>
      <c r="AR499" s="3"/>
    </row>
    <row r="500" spans="1:44" ht="20.149999999999999" customHeight="1" x14ac:dyDescent="0.35">
      <c r="A500" s="102"/>
      <c r="B500" s="102"/>
      <c r="AQ500" s="3"/>
      <c r="AR500" s="3"/>
    </row>
    <row r="501" spans="1:44" ht="20.149999999999999" customHeight="1" x14ac:dyDescent="0.35">
      <c r="A501" s="102"/>
      <c r="B501" s="102"/>
      <c r="AQ501" s="3"/>
      <c r="AR501" s="3"/>
    </row>
    <row r="502" spans="1:44" ht="20.149999999999999" customHeight="1" x14ac:dyDescent="0.35">
      <c r="A502" s="102"/>
      <c r="B502" s="102"/>
      <c r="AQ502" s="3"/>
      <c r="AR502" s="3"/>
    </row>
    <row r="503" spans="1:44" ht="20.149999999999999" customHeight="1" x14ac:dyDescent="0.35">
      <c r="A503" s="102"/>
      <c r="B503" s="102"/>
      <c r="AQ503" s="3"/>
      <c r="AR503" s="3"/>
    </row>
    <row r="504" spans="1:44" ht="20.149999999999999" customHeight="1" x14ac:dyDescent="0.35">
      <c r="A504" s="102"/>
      <c r="B504" s="102"/>
      <c r="AQ504" s="3"/>
      <c r="AR504" s="3"/>
    </row>
    <row r="505" spans="1:44" ht="20.149999999999999" customHeight="1" x14ac:dyDescent="0.35">
      <c r="A505" s="102"/>
      <c r="B505" s="102"/>
      <c r="AQ505" s="3"/>
      <c r="AR505" s="3"/>
    </row>
    <row r="506" spans="1:44" ht="20.149999999999999" customHeight="1" x14ac:dyDescent="0.35">
      <c r="A506" s="102"/>
      <c r="B506" s="102"/>
      <c r="AQ506" s="3"/>
      <c r="AR506" s="3"/>
    </row>
    <row r="507" spans="1:44" ht="20.149999999999999" customHeight="1" x14ac:dyDescent="0.35">
      <c r="A507" s="102"/>
      <c r="B507" s="102"/>
      <c r="AQ507" s="3"/>
      <c r="AR507" s="3"/>
    </row>
    <row r="508" spans="1:44" ht="20.149999999999999" customHeight="1" x14ac:dyDescent="0.35">
      <c r="A508" s="102"/>
      <c r="B508" s="102"/>
      <c r="AQ508" s="3"/>
      <c r="AR508" s="3"/>
    </row>
    <row r="509" spans="1:44" ht="20.149999999999999" customHeight="1" x14ac:dyDescent="0.35">
      <c r="A509" s="102"/>
      <c r="B509" s="102"/>
      <c r="AQ509" s="3"/>
      <c r="AR509" s="3"/>
    </row>
    <row r="510" spans="1:44" ht="20.149999999999999" customHeight="1" x14ac:dyDescent="0.35">
      <c r="A510" s="102"/>
      <c r="B510" s="102"/>
      <c r="AQ510" s="3"/>
      <c r="AR510" s="3"/>
    </row>
    <row r="511" spans="1:44" ht="20.149999999999999" customHeight="1" x14ac:dyDescent="0.35">
      <c r="A511" s="102"/>
      <c r="B511" s="102"/>
      <c r="AQ511" s="3"/>
      <c r="AR511" s="3"/>
    </row>
    <row r="512" spans="1:44" ht="20.149999999999999" customHeight="1" x14ac:dyDescent="0.35">
      <c r="A512" s="102"/>
      <c r="B512" s="102"/>
      <c r="AQ512" s="3"/>
      <c r="AR512" s="3"/>
    </row>
    <row r="513" spans="1:44" ht="20.149999999999999" customHeight="1" x14ac:dyDescent="0.35">
      <c r="A513" s="102"/>
      <c r="B513" s="102"/>
      <c r="AQ513" s="3"/>
      <c r="AR513" s="3"/>
    </row>
    <row r="514" spans="1:44" ht="20.149999999999999" customHeight="1" x14ac:dyDescent="0.35">
      <c r="A514" s="102"/>
      <c r="B514" s="102"/>
      <c r="AQ514" s="3"/>
      <c r="AR514" s="3"/>
    </row>
    <row r="515" spans="1:44" ht="20.149999999999999" customHeight="1" x14ac:dyDescent="0.35">
      <c r="A515" s="102"/>
      <c r="B515" s="102"/>
      <c r="AQ515" s="3"/>
      <c r="AR515" s="3"/>
    </row>
    <row r="516" spans="1:44" ht="20.149999999999999" customHeight="1" x14ac:dyDescent="0.35">
      <c r="A516" s="102"/>
      <c r="B516" s="102"/>
      <c r="AQ516" s="3"/>
      <c r="AR516" s="3"/>
    </row>
    <row r="517" spans="1:44" ht="20.149999999999999" customHeight="1" x14ac:dyDescent="0.35">
      <c r="A517" s="102"/>
      <c r="B517" s="102"/>
      <c r="AQ517" s="3"/>
      <c r="AR517" s="3"/>
    </row>
    <row r="518" spans="1:44" ht="20.149999999999999" customHeight="1" x14ac:dyDescent="0.35">
      <c r="A518" s="102"/>
      <c r="B518" s="102"/>
      <c r="AQ518" s="3"/>
      <c r="AR518" s="3"/>
    </row>
    <row r="519" spans="1:44" ht="20.149999999999999" customHeight="1" x14ac:dyDescent="0.35">
      <c r="A519" s="102"/>
      <c r="B519" s="102"/>
      <c r="AQ519" s="3"/>
      <c r="AR519" s="3"/>
    </row>
    <row r="520" spans="1:44" ht="20.149999999999999" customHeight="1" x14ac:dyDescent="0.35">
      <c r="A520" s="102"/>
      <c r="B520" s="102"/>
      <c r="AQ520" s="3"/>
      <c r="AR520" s="3"/>
    </row>
    <row r="521" spans="1:44" ht="20.149999999999999" customHeight="1" x14ac:dyDescent="0.35">
      <c r="A521" s="102"/>
      <c r="B521" s="102"/>
      <c r="AQ521" s="3"/>
      <c r="AR521" s="3"/>
    </row>
    <row r="522" spans="1:44" ht="20.149999999999999" customHeight="1" x14ac:dyDescent="0.35">
      <c r="A522" s="102"/>
      <c r="B522" s="102"/>
      <c r="AQ522" s="3"/>
      <c r="AR522" s="3"/>
    </row>
    <row r="523" spans="1:44" ht="20.149999999999999" customHeight="1" x14ac:dyDescent="0.35">
      <c r="A523" s="102"/>
      <c r="B523" s="102"/>
      <c r="AQ523" s="3"/>
      <c r="AR523" s="3"/>
    </row>
    <row r="524" spans="1:44" ht="20.149999999999999" customHeight="1" x14ac:dyDescent="0.35">
      <c r="A524" s="102"/>
      <c r="B524" s="102"/>
      <c r="AQ524" s="3"/>
      <c r="AR524" s="3"/>
    </row>
    <row r="525" spans="1:44" ht="20.149999999999999" customHeight="1" x14ac:dyDescent="0.35">
      <c r="A525" s="102"/>
      <c r="B525" s="102"/>
      <c r="AQ525" s="3"/>
      <c r="AR525" s="3"/>
    </row>
    <row r="526" spans="1:44" ht="20.149999999999999" customHeight="1" x14ac:dyDescent="0.35">
      <c r="A526" s="102"/>
      <c r="B526" s="102"/>
      <c r="AQ526" s="3"/>
      <c r="AR526" s="3"/>
    </row>
    <row r="527" spans="1:44" ht="20.149999999999999" customHeight="1" x14ac:dyDescent="0.35">
      <c r="A527" s="102"/>
      <c r="B527" s="102"/>
      <c r="AQ527" s="3"/>
      <c r="AR527" s="3"/>
    </row>
    <row r="528" spans="1:44" ht="20.149999999999999" customHeight="1" x14ac:dyDescent="0.35">
      <c r="A528" s="102"/>
      <c r="B528" s="102"/>
      <c r="AQ528" s="3"/>
      <c r="AR528" s="3"/>
    </row>
    <row r="529" spans="1:44" ht="20.149999999999999" customHeight="1" x14ac:dyDescent="0.35">
      <c r="A529" s="102"/>
      <c r="B529" s="102"/>
      <c r="AQ529" s="3"/>
      <c r="AR529" s="3"/>
    </row>
    <row r="530" spans="1:44" ht="20.149999999999999" customHeight="1" x14ac:dyDescent="0.35">
      <c r="A530" s="102"/>
      <c r="B530" s="102"/>
      <c r="AQ530" s="3"/>
      <c r="AR530" s="3"/>
    </row>
    <row r="531" spans="1:44" ht="20.149999999999999" customHeight="1" x14ac:dyDescent="0.35">
      <c r="A531" s="102"/>
      <c r="B531" s="102"/>
      <c r="AQ531" s="3"/>
      <c r="AR531" s="3"/>
    </row>
    <row r="532" spans="1:44" ht="20.149999999999999" customHeight="1" x14ac:dyDescent="0.35">
      <c r="A532" s="102"/>
      <c r="B532" s="102"/>
      <c r="AQ532" s="3"/>
      <c r="AR532" s="3"/>
    </row>
    <row r="533" spans="1:44" ht="20.149999999999999" customHeight="1" x14ac:dyDescent="0.35">
      <c r="A533" s="102"/>
      <c r="B533" s="102"/>
      <c r="AQ533" s="3"/>
      <c r="AR533" s="3"/>
    </row>
    <row r="534" spans="1:44" ht="20.149999999999999" customHeight="1" x14ac:dyDescent="0.35">
      <c r="A534" s="102"/>
      <c r="B534" s="102"/>
      <c r="AQ534" s="3"/>
      <c r="AR534" s="3"/>
    </row>
    <row r="535" spans="1:44" ht="20.149999999999999" customHeight="1" x14ac:dyDescent="0.35">
      <c r="A535" s="102"/>
      <c r="B535" s="102"/>
      <c r="AQ535" s="3"/>
      <c r="AR535" s="3"/>
    </row>
    <row r="536" spans="1:44" ht="20.149999999999999" customHeight="1" x14ac:dyDescent="0.35">
      <c r="A536" s="102"/>
      <c r="B536" s="102"/>
      <c r="AQ536" s="3"/>
      <c r="AR536" s="3"/>
    </row>
    <row r="537" spans="1:44" ht="20.149999999999999" customHeight="1" x14ac:dyDescent="0.35">
      <c r="A537" s="102"/>
      <c r="B537" s="102"/>
      <c r="AQ537" s="3"/>
      <c r="AR537" s="3"/>
    </row>
    <row r="538" spans="1:44" ht="20.149999999999999" customHeight="1" x14ac:dyDescent="0.35">
      <c r="A538" s="102"/>
      <c r="B538" s="102"/>
      <c r="AQ538" s="3"/>
      <c r="AR538" s="3"/>
    </row>
    <row r="539" spans="1:44" ht="20.149999999999999" customHeight="1" x14ac:dyDescent="0.35">
      <c r="A539" s="102"/>
      <c r="B539" s="102"/>
      <c r="AQ539" s="3"/>
      <c r="AR539" s="3"/>
    </row>
    <row r="540" spans="1:44" ht="20.149999999999999" customHeight="1" x14ac:dyDescent="0.35">
      <c r="A540" s="102"/>
      <c r="B540" s="102"/>
      <c r="AQ540" s="3"/>
      <c r="AR540" s="3"/>
    </row>
    <row r="541" spans="1:44" ht="20.149999999999999" customHeight="1" x14ac:dyDescent="0.35">
      <c r="A541" s="102"/>
      <c r="B541" s="102"/>
      <c r="AQ541" s="3"/>
      <c r="AR541" s="3"/>
    </row>
    <row r="542" spans="1:44" ht="20.149999999999999" customHeight="1" x14ac:dyDescent="0.35">
      <c r="A542" s="102"/>
      <c r="B542" s="102"/>
      <c r="AQ542" s="3"/>
      <c r="AR542" s="3"/>
    </row>
    <row r="543" spans="1:44" ht="20.149999999999999" customHeight="1" x14ac:dyDescent="0.35">
      <c r="A543" s="102"/>
      <c r="B543" s="102"/>
      <c r="AQ543" s="3"/>
      <c r="AR543" s="3"/>
    </row>
    <row r="544" spans="1:44" ht="20.149999999999999" customHeight="1" x14ac:dyDescent="0.35">
      <c r="A544" s="102"/>
      <c r="B544" s="102"/>
      <c r="AQ544" s="3"/>
      <c r="AR544" s="3"/>
    </row>
    <row r="545" spans="1:44" ht="20.149999999999999" customHeight="1" x14ac:dyDescent="0.35">
      <c r="A545" s="102"/>
      <c r="B545" s="102"/>
      <c r="AQ545" s="3"/>
      <c r="AR545" s="3"/>
    </row>
    <row r="546" spans="1:44" ht="20.149999999999999" customHeight="1" x14ac:dyDescent="0.35">
      <c r="A546" s="102"/>
      <c r="B546" s="102"/>
      <c r="AQ546" s="3"/>
      <c r="AR546" s="3"/>
    </row>
    <row r="547" spans="1:44" ht="20.149999999999999" customHeight="1" x14ac:dyDescent="0.35">
      <c r="A547" s="102"/>
      <c r="B547" s="102"/>
      <c r="AQ547" s="3"/>
      <c r="AR547" s="3"/>
    </row>
    <row r="548" spans="1:44" ht="20.149999999999999" customHeight="1" x14ac:dyDescent="0.35">
      <c r="A548" s="102"/>
      <c r="B548" s="102"/>
      <c r="AQ548" s="3"/>
      <c r="AR548" s="3"/>
    </row>
    <row r="549" spans="1:44" ht="20.149999999999999" customHeight="1" x14ac:dyDescent="0.35">
      <c r="A549" s="102"/>
      <c r="B549" s="102"/>
      <c r="AQ549" s="3"/>
      <c r="AR549" s="3"/>
    </row>
    <row r="550" spans="1:44" ht="20.149999999999999" customHeight="1" x14ac:dyDescent="0.35">
      <c r="A550" s="102"/>
      <c r="B550" s="102"/>
      <c r="AQ550" s="3"/>
      <c r="AR550" s="3"/>
    </row>
    <row r="551" spans="1:44" ht="20.149999999999999" customHeight="1" x14ac:dyDescent="0.35">
      <c r="A551" s="102"/>
      <c r="B551" s="102"/>
      <c r="AQ551" s="3"/>
      <c r="AR551" s="3"/>
    </row>
    <row r="552" spans="1:44" ht="20.149999999999999" customHeight="1" x14ac:dyDescent="0.35">
      <c r="A552" s="102"/>
      <c r="B552" s="102"/>
      <c r="AQ552" s="3"/>
      <c r="AR552" s="3"/>
    </row>
    <row r="553" spans="1:44" ht="20.149999999999999" customHeight="1" x14ac:dyDescent="0.35">
      <c r="A553" s="102"/>
      <c r="B553" s="102"/>
      <c r="AQ553" s="3"/>
      <c r="AR553" s="3"/>
    </row>
    <row r="554" spans="1:44" ht="20.149999999999999" customHeight="1" x14ac:dyDescent="0.35">
      <c r="A554" s="102"/>
      <c r="B554" s="102"/>
      <c r="AQ554" s="3"/>
      <c r="AR554" s="3"/>
    </row>
    <row r="555" spans="1:44" ht="20.149999999999999" customHeight="1" x14ac:dyDescent="0.35">
      <c r="A555" s="102"/>
      <c r="B555" s="102"/>
      <c r="AQ555" s="3"/>
      <c r="AR555" s="3"/>
    </row>
    <row r="556" spans="1:44" ht="20.149999999999999" customHeight="1" x14ac:dyDescent="0.35">
      <c r="A556" s="102"/>
      <c r="B556" s="102"/>
      <c r="AQ556" s="3"/>
      <c r="AR556" s="3"/>
    </row>
    <row r="557" spans="1:44" ht="20.149999999999999" customHeight="1" x14ac:dyDescent="0.35">
      <c r="A557" s="102"/>
      <c r="B557" s="102"/>
      <c r="AQ557" s="3"/>
      <c r="AR557" s="3"/>
    </row>
    <row r="558" spans="1:44" ht="20.149999999999999" customHeight="1" x14ac:dyDescent="0.35">
      <c r="A558" s="102"/>
      <c r="B558" s="102"/>
      <c r="AQ558" s="3"/>
      <c r="AR558" s="3"/>
    </row>
    <row r="559" spans="1:44" ht="20.149999999999999" customHeight="1" x14ac:dyDescent="0.35">
      <c r="A559" s="102"/>
      <c r="B559" s="102"/>
      <c r="AQ559" s="3"/>
      <c r="AR559" s="3"/>
    </row>
    <row r="560" spans="1:44" ht="20.149999999999999" customHeight="1" x14ac:dyDescent="0.35">
      <c r="A560" s="102"/>
      <c r="B560" s="102"/>
      <c r="AQ560" s="3"/>
      <c r="AR560" s="3"/>
    </row>
    <row r="561" spans="1:44" ht="20.149999999999999" customHeight="1" x14ac:dyDescent="0.35">
      <c r="A561" s="102"/>
      <c r="B561" s="102"/>
      <c r="AQ561" s="3"/>
      <c r="AR561" s="3"/>
    </row>
    <row r="562" spans="1:44" ht="20.149999999999999" customHeight="1" x14ac:dyDescent="0.35">
      <c r="A562" s="102"/>
      <c r="B562" s="102"/>
      <c r="AQ562" s="3"/>
      <c r="AR562" s="3"/>
    </row>
    <row r="563" spans="1:44" ht="20.149999999999999" customHeight="1" x14ac:dyDescent="0.35">
      <c r="A563" s="102"/>
      <c r="B563" s="102"/>
      <c r="AQ563" s="3"/>
      <c r="AR563" s="3"/>
    </row>
    <row r="564" spans="1:44" ht="20.149999999999999" customHeight="1" x14ac:dyDescent="0.35">
      <c r="A564" s="102"/>
      <c r="B564" s="102"/>
      <c r="AQ564" s="3"/>
      <c r="AR564" s="3"/>
    </row>
    <row r="565" spans="1:44" ht="20.149999999999999" customHeight="1" x14ac:dyDescent="0.35">
      <c r="A565" s="102"/>
      <c r="B565" s="102"/>
      <c r="AQ565" s="3"/>
      <c r="AR565" s="3"/>
    </row>
    <row r="566" spans="1:44" ht="20.149999999999999" customHeight="1" x14ac:dyDescent="0.35">
      <c r="A566" s="102"/>
      <c r="B566" s="102"/>
      <c r="AQ566" s="3"/>
      <c r="AR566" s="3"/>
    </row>
    <row r="567" spans="1:44" ht="20.149999999999999" customHeight="1" x14ac:dyDescent="0.35">
      <c r="A567" s="102"/>
      <c r="B567" s="102"/>
      <c r="AQ567" s="3"/>
      <c r="AR567" s="3"/>
    </row>
    <row r="568" spans="1:44" ht="20.149999999999999" customHeight="1" x14ac:dyDescent="0.35">
      <c r="A568" s="102"/>
      <c r="B568" s="102"/>
      <c r="AQ568" s="3"/>
      <c r="AR568" s="3"/>
    </row>
    <row r="569" spans="1:44" ht="20.149999999999999" customHeight="1" x14ac:dyDescent="0.35">
      <c r="A569" s="102"/>
      <c r="B569" s="102"/>
      <c r="AQ569" s="3"/>
      <c r="AR569" s="3"/>
    </row>
    <row r="570" spans="1:44" ht="20.149999999999999" customHeight="1" x14ac:dyDescent="0.35">
      <c r="A570" s="102"/>
      <c r="B570" s="102"/>
      <c r="AQ570" s="3"/>
      <c r="AR570" s="3"/>
    </row>
    <row r="571" spans="1:44" ht="20.149999999999999" customHeight="1" x14ac:dyDescent="0.35">
      <c r="A571" s="102"/>
      <c r="B571" s="102"/>
      <c r="AQ571" s="3"/>
      <c r="AR571" s="3"/>
    </row>
    <row r="572" spans="1:44" ht="20.149999999999999" customHeight="1" x14ac:dyDescent="0.35">
      <c r="A572" s="102"/>
      <c r="B572" s="102"/>
      <c r="AQ572" s="3"/>
      <c r="AR572" s="3"/>
    </row>
    <row r="573" spans="1:44" ht="20.149999999999999" customHeight="1" x14ac:dyDescent="0.35">
      <c r="A573" s="102"/>
      <c r="B573" s="102"/>
      <c r="AQ573" s="3"/>
      <c r="AR573" s="3"/>
    </row>
    <row r="574" spans="1:44" ht="20.149999999999999" customHeight="1" x14ac:dyDescent="0.35">
      <c r="A574" s="102"/>
      <c r="B574" s="102"/>
      <c r="AQ574" s="3"/>
      <c r="AR574" s="3"/>
    </row>
    <row r="575" spans="1:44" ht="20.149999999999999" customHeight="1" x14ac:dyDescent="0.35">
      <c r="A575" s="102"/>
      <c r="B575" s="102"/>
      <c r="AQ575" s="3"/>
      <c r="AR575" s="3"/>
    </row>
    <row r="576" spans="1:44" ht="20.149999999999999" customHeight="1" x14ac:dyDescent="0.35">
      <c r="A576" s="102"/>
      <c r="B576" s="102"/>
      <c r="AQ576" s="3"/>
      <c r="AR576" s="3"/>
    </row>
    <row r="578" spans="1:90" ht="20.149999999999999" customHeight="1" x14ac:dyDescent="0.35">
      <c r="B578" s="3" t="s">
        <v>96</v>
      </c>
      <c r="C578" s="102">
        <v>45000</v>
      </c>
      <c r="D578" s="102">
        <v>31500</v>
      </c>
      <c r="E578" s="102">
        <v>22400</v>
      </c>
      <c r="F578" s="102">
        <v>16000</v>
      </c>
      <c r="G578" s="102">
        <v>11200</v>
      </c>
      <c r="H578" s="102">
        <v>8000</v>
      </c>
      <c r="I578" s="102">
        <v>5600</v>
      </c>
      <c r="J578" s="102">
        <v>4000</v>
      </c>
      <c r="K578" s="102">
        <v>2800</v>
      </c>
      <c r="L578" s="102">
        <v>2000</v>
      </c>
      <c r="M578" s="102">
        <v>1400</v>
      </c>
      <c r="N578" s="102">
        <v>1000</v>
      </c>
      <c r="O578" s="102">
        <v>707</v>
      </c>
      <c r="P578" s="102">
        <v>500</v>
      </c>
      <c r="Q578" s="102">
        <v>353.6</v>
      </c>
      <c r="R578" s="102">
        <v>250</v>
      </c>
      <c r="S578" s="102">
        <v>176.8</v>
      </c>
      <c r="T578" s="102">
        <v>125</v>
      </c>
      <c r="U578" s="102">
        <v>88.39</v>
      </c>
      <c r="V578" s="102">
        <v>63</v>
      </c>
      <c r="W578" s="102">
        <v>44.2</v>
      </c>
      <c r="X578" s="102">
        <v>31.3</v>
      </c>
      <c r="Y578" s="102">
        <v>22.1</v>
      </c>
      <c r="Z578" s="102">
        <v>15.6</v>
      </c>
      <c r="AA578" s="102">
        <v>11</v>
      </c>
      <c r="AB578" s="102">
        <v>7.8</v>
      </c>
      <c r="AC578" s="102">
        <v>5.5</v>
      </c>
      <c r="AD578" s="102">
        <v>3.9</v>
      </c>
      <c r="AE578" s="102">
        <v>2.75</v>
      </c>
      <c r="AF578" s="102">
        <v>1.95</v>
      </c>
      <c r="AG578" s="102">
        <v>1.38</v>
      </c>
      <c r="AH578" s="102">
        <v>0.98</v>
      </c>
      <c r="AI578" s="102">
        <v>0.69</v>
      </c>
      <c r="AJ578" s="102">
        <v>0.49</v>
      </c>
      <c r="AK578" s="102">
        <v>0.34</v>
      </c>
      <c r="AL578" s="102">
        <v>0.24000000000000002</v>
      </c>
      <c r="AM578" s="102">
        <v>0.17</v>
      </c>
      <c r="AN578" s="102">
        <v>0.12000000000000001</v>
      </c>
      <c r="AO578" s="102">
        <v>9.0000000000000011E-2</v>
      </c>
      <c r="AP578" s="102">
        <v>6.0000000000000005E-2</v>
      </c>
      <c r="AQ578" s="102">
        <v>0.04</v>
      </c>
      <c r="AR578" s="102">
        <v>0</v>
      </c>
    </row>
    <row r="579" spans="1:90" ht="20.149999999999999" customHeight="1" x14ac:dyDescent="0.35">
      <c r="A579" s="3" t="s">
        <v>97</v>
      </c>
      <c r="C579" s="167">
        <v>-5.5</v>
      </c>
      <c r="D579" s="168">
        <v>-5</v>
      </c>
      <c r="E579" s="168">
        <v>-4.5</v>
      </c>
      <c r="F579" s="169">
        <v>-4</v>
      </c>
      <c r="G579" s="169">
        <v>-3.5</v>
      </c>
      <c r="H579" s="169">
        <v>-3</v>
      </c>
      <c r="I579" s="168">
        <v>-2.5</v>
      </c>
      <c r="J579" s="168">
        <v>-2</v>
      </c>
      <c r="K579" s="168">
        <v>-1.5</v>
      </c>
      <c r="L579" s="169">
        <v>-1</v>
      </c>
      <c r="M579" s="169">
        <v>-0.5</v>
      </c>
      <c r="N579" s="169">
        <v>0</v>
      </c>
      <c r="O579" s="168">
        <v>0.5</v>
      </c>
      <c r="P579" s="168">
        <v>1</v>
      </c>
      <c r="Q579" s="169">
        <v>1.5</v>
      </c>
      <c r="R579" s="169">
        <v>2</v>
      </c>
      <c r="S579" s="169">
        <v>2.5</v>
      </c>
      <c r="T579" s="168">
        <v>3</v>
      </c>
      <c r="U579" s="168">
        <v>3.5</v>
      </c>
      <c r="V579" s="168">
        <v>4</v>
      </c>
      <c r="W579" s="169">
        <v>4.5</v>
      </c>
      <c r="X579" s="169">
        <v>5</v>
      </c>
      <c r="Y579" s="169">
        <v>5.5</v>
      </c>
      <c r="Z579" s="168">
        <v>6</v>
      </c>
      <c r="AA579" s="169">
        <v>6.5</v>
      </c>
      <c r="AB579" s="170">
        <v>7</v>
      </c>
      <c r="AC579" s="170">
        <v>7.5</v>
      </c>
      <c r="AD579" s="171">
        <v>8</v>
      </c>
      <c r="AE579" s="171">
        <v>8.5</v>
      </c>
      <c r="AF579" s="170">
        <v>9</v>
      </c>
      <c r="AG579" s="170">
        <v>9.5</v>
      </c>
      <c r="AH579" s="170">
        <v>10</v>
      </c>
      <c r="AI579" s="170">
        <v>10.5</v>
      </c>
      <c r="AJ579" s="170">
        <v>11</v>
      </c>
      <c r="AK579" s="170">
        <v>11.5</v>
      </c>
      <c r="AL579" s="170">
        <v>12</v>
      </c>
      <c r="AM579" s="170">
        <v>12.5</v>
      </c>
      <c r="AN579" s="171">
        <v>13</v>
      </c>
      <c r="AO579" s="171">
        <v>13.5</v>
      </c>
      <c r="AP579" s="170">
        <v>14</v>
      </c>
      <c r="AQ579" s="170">
        <v>14.5</v>
      </c>
      <c r="AR579" s="172" t="s">
        <v>28</v>
      </c>
    </row>
    <row r="580" spans="1:90" ht="20.149999999999999" customHeight="1" x14ac:dyDescent="0.35">
      <c r="AT580" s="313" t="s">
        <v>98</v>
      </c>
      <c r="AU580" s="312"/>
      <c r="AW580" s="168">
        <v>-5.5</v>
      </c>
      <c r="AX580" s="168">
        <v>-5</v>
      </c>
      <c r="AY580" s="168">
        <v>-4.5</v>
      </c>
      <c r="AZ580" s="169">
        <v>-4</v>
      </c>
      <c r="BA580" s="169">
        <v>-3.5</v>
      </c>
      <c r="BB580" s="169">
        <v>-3</v>
      </c>
      <c r="BC580" s="168">
        <v>-2.5</v>
      </c>
      <c r="BD580" s="168">
        <v>-2</v>
      </c>
      <c r="BE580" s="168">
        <v>-1.5</v>
      </c>
      <c r="BF580" s="169">
        <v>-1</v>
      </c>
      <c r="BG580" s="169">
        <v>-0.5</v>
      </c>
      <c r="BH580" s="169">
        <v>0</v>
      </c>
      <c r="BI580" s="168">
        <v>0.5</v>
      </c>
      <c r="BJ580" s="168">
        <v>1</v>
      </c>
      <c r="BK580" s="169">
        <v>1.5</v>
      </c>
      <c r="BL580" s="169">
        <v>2</v>
      </c>
      <c r="BM580" s="169">
        <v>2.5</v>
      </c>
      <c r="BN580" s="168">
        <v>3</v>
      </c>
      <c r="BO580" s="168">
        <v>3.5</v>
      </c>
      <c r="BP580" s="168">
        <v>4</v>
      </c>
      <c r="BQ580" s="169">
        <v>4.5</v>
      </c>
      <c r="BR580" s="169">
        <v>5</v>
      </c>
      <c r="BS580" s="169">
        <v>5.5</v>
      </c>
      <c r="BT580" s="168">
        <v>6</v>
      </c>
      <c r="BU580" s="169">
        <v>6.5</v>
      </c>
      <c r="BV580" s="170">
        <v>7</v>
      </c>
      <c r="BW580" s="170">
        <v>7.5</v>
      </c>
      <c r="BX580" s="171">
        <v>8</v>
      </c>
      <c r="BY580" s="171">
        <v>8.5</v>
      </c>
      <c r="BZ580" s="170">
        <v>9</v>
      </c>
      <c r="CA580" s="170">
        <v>9.5</v>
      </c>
      <c r="CB580" s="170">
        <v>10</v>
      </c>
      <c r="CC580" s="170">
        <v>10.5</v>
      </c>
      <c r="CD580" s="170">
        <v>11</v>
      </c>
      <c r="CE580" s="170">
        <v>11.5</v>
      </c>
      <c r="CF580" s="170">
        <v>12</v>
      </c>
      <c r="CG580" s="170">
        <v>12.5</v>
      </c>
      <c r="CH580" s="171">
        <v>13</v>
      </c>
      <c r="CI580" s="171">
        <v>13.5</v>
      </c>
      <c r="CJ580" s="170">
        <v>14</v>
      </c>
      <c r="CK580" s="170">
        <v>14.5</v>
      </c>
      <c r="CL580" s="172" t="s">
        <v>28</v>
      </c>
    </row>
    <row r="581" spans="1:90" ht="20.149999999999999" customHeight="1" x14ac:dyDescent="0.35">
      <c r="A581" s="3" t="s">
        <v>99</v>
      </c>
      <c r="B581" s="308" t="str">
        <f>IF('Data nodweddion ffisegol'!J9="","",'Data nodweddion ffisegol'!J9)</f>
        <v/>
      </c>
      <c r="C581" s="309" t="str">
        <f>'Physical Stats'!P9</f>
        <v/>
      </c>
      <c r="D581" s="310" t="str">
        <f>'Physical Stats'!Q9</f>
        <v/>
      </c>
      <c r="E581" s="310" t="str">
        <f>'Physical Stats'!R9</f>
        <v/>
      </c>
      <c r="F581" s="310" t="str">
        <f>'Physical Stats'!S9</f>
        <v/>
      </c>
      <c r="G581" s="310" t="str">
        <f>'Physical Stats'!T9</f>
        <v/>
      </c>
      <c r="H581" s="310" t="str">
        <f>'Physical Stats'!U9</f>
        <v/>
      </c>
      <c r="I581" s="310" t="str">
        <f>'Physical Stats'!V9</f>
        <v/>
      </c>
      <c r="J581" s="310" t="str">
        <f>'Physical Stats'!W9</f>
        <v/>
      </c>
      <c r="K581" s="310" t="str">
        <f>'Physical Stats'!X9</f>
        <v/>
      </c>
      <c r="L581" s="310" t="str">
        <f>'Physical Stats'!Y9</f>
        <v/>
      </c>
      <c r="M581" s="310" t="str">
        <f>'Physical Stats'!Z9</f>
        <v/>
      </c>
      <c r="N581" s="310" t="str">
        <f>'Physical Stats'!AA9</f>
        <v/>
      </c>
      <c r="O581" s="310" t="str">
        <f>'Physical Stats'!AB9</f>
        <v/>
      </c>
      <c r="P581" s="310" t="str">
        <f>'Physical Stats'!AC9</f>
        <v/>
      </c>
      <c r="Q581" s="310" t="str">
        <f>'Physical Stats'!AD9</f>
        <v/>
      </c>
      <c r="R581" s="310" t="str">
        <f>'Physical Stats'!AE9</f>
        <v/>
      </c>
      <c r="S581" s="310" t="str">
        <f>'Physical Stats'!AF9</f>
        <v/>
      </c>
      <c r="T581" s="310" t="str">
        <f>'Physical Stats'!AG9</f>
        <v/>
      </c>
      <c r="U581" s="310" t="str">
        <f>'Physical Stats'!AH9</f>
        <v/>
      </c>
      <c r="V581" s="310" t="str">
        <f>'Physical Stats'!AI9</f>
        <v/>
      </c>
      <c r="W581" s="310" t="str">
        <f>'Physical Stats'!AJ9</f>
        <v/>
      </c>
      <c r="X581" s="310" t="str">
        <f>'Physical Stats'!AK9</f>
        <v/>
      </c>
      <c r="Y581" s="310" t="str">
        <f>'Physical Stats'!AL9</f>
        <v/>
      </c>
      <c r="Z581" s="310" t="str">
        <f>'Physical Stats'!AM9</f>
        <v/>
      </c>
      <c r="AA581" s="310" t="str">
        <f>'Physical Stats'!AN9</f>
        <v/>
      </c>
      <c r="AB581" s="310" t="str">
        <f>'Physical Stats'!AO9</f>
        <v/>
      </c>
      <c r="AC581" s="310" t="str">
        <f>'Physical Stats'!AP9</f>
        <v/>
      </c>
      <c r="AD581" s="310" t="str">
        <f>'Physical Stats'!AQ9</f>
        <v/>
      </c>
      <c r="AE581" s="310" t="str">
        <f>'Physical Stats'!AR9</f>
        <v/>
      </c>
      <c r="AF581" s="310" t="str">
        <f>'Physical Stats'!AS9</f>
        <v/>
      </c>
      <c r="AG581" s="310" t="str">
        <f>'Physical Stats'!AT9</f>
        <v/>
      </c>
      <c r="AH581" s="310" t="str">
        <f>'Physical Stats'!AU9</f>
        <v/>
      </c>
      <c r="AI581" s="310" t="str">
        <f>'Physical Stats'!AV9</f>
        <v/>
      </c>
      <c r="AJ581" s="310" t="str">
        <f>'Physical Stats'!AW9</f>
        <v/>
      </c>
      <c r="AK581" s="310" t="str">
        <f>'Physical Stats'!AX9</f>
        <v/>
      </c>
      <c r="AL581" s="310" t="str">
        <f>'Physical Stats'!AY9</f>
        <v/>
      </c>
      <c r="AM581" s="310" t="str">
        <f>'Physical Stats'!AZ9</f>
        <v/>
      </c>
      <c r="AN581" s="310" t="str">
        <f>'Physical Stats'!BA9</f>
        <v/>
      </c>
      <c r="AO581" s="310" t="str">
        <f>'Physical Stats'!BB9</f>
        <v/>
      </c>
      <c r="AP581" s="310" t="str">
        <f>'Physical Stats'!BC9</f>
        <v/>
      </c>
      <c r="AQ581" s="310" t="str">
        <f>'Physical Stats'!BD9</f>
        <v/>
      </c>
      <c r="AR581" s="310" t="str">
        <f>'Physical Stats'!BE9</f>
        <v/>
      </c>
      <c r="AT581" s="314" t="str">
        <f>'Physical Stats'!I9</f>
        <v/>
      </c>
      <c r="AU581" s="67"/>
      <c r="AV581" s="313" t="s">
        <v>13</v>
      </c>
      <c r="AW581" s="52" t="str">
        <f t="shared" ref="AW581:CL581" si="0">IF(COUNTIF($AT$581:$AT$610,"Area i")&lt;1,"",AVERAGEIF($AT$581:$AT$610,"Area i",C581:C610))</f>
        <v/>
      </c>
      <c r="AX581" s="315" t="str">
        <f t="shared" si="0"/>
        <v/>
      </c>
      <c r="AY581" s="315" t="str">
        <f t="shared" si="0"/>
        <v/>
      </c>
      <c r="AZ581" s="315" t="str">
        <f t="shared" si="0"/>
        <v/>
      </c>
      <c r="BA581" s="315" t="str">
        <f t="shared" si="0"/>
        <v/>
      </c>
      <c r="BB581" s="315" t="str">
        <f t="shared" si="0"/>
        <v/>
      </c>
      <c r="BC581" s="315" t="str">
        <f t="shared" si="0"/>
        <v/>
      </c>
      <c r="BD581" s="315" t="str">
        <f t="shared" si="0"/>
        <v/>
      </c>
      <c r="BE581" s="315" t="str">
        <f t="shared" si="0"/>
        <v/>
      </c>
      <c r="BF581" s="315" t="str">
        <f t="shared" si="0"/>
        <v/>
      </c>
      <c r="BG581" s="315" t="str">
        <f t="shared" si="0"/>
        <v/>
      </c>
      <c r="BH581" s="315" t="str">
        <f t="shared" si="0"/>
        <v/>
      </c>
      <c r="BI581" s="315" t="str">
        <f t="shared" si="0"/>
        <v/>
      </c>
      <c r="BJ581" s="315" t="str">
        <f t="shared" si="0"/>
        <v/>
      </c>
      <c r="BK581" s="315" t="str">
        <f t="shared" si="0"/>
        <v/>
      </c>
      <c r="BL581" s="315" t="str">
        <f t="shared" si="0"/>
        <v/>
      </c>
      <c r="BM581" s="315" t="str">
        <f t="shared" si="0"/>
        <v/>
      </c>
      <c r="BN581" s="315" t="str">
        <f t="shared" si="0"/>
        <v/>
      </c>
      <c r="BO581" s="315" t="str">
        <f t="shared" si="0"/>
        <v/>
      </c>
      <c r="BP581" s="315" t="str">
        <f t="shared" si="0"/>
        <v/>
      </c>
      <c r="BQ581" s="315" t="str">
        <f t="shared" si="0"/>
        <v/>
      </c>
      <c r="BR581" s="315" t="str">
        <f t="shared" si="0"/>
        <v/>
      </c>
      <c r="BS581" s="315" t="str">
        <f t="shared" si="0"/>
        <v/>
      </c>
      <c r="BT581" s="315" t="str">
        <f t="shared" si="0"/>
        <v/>
      </c>
      <c r="BU581" s="315" t="str">
        <f t="shared" si="0"/>
        <v/>
      </c>
      <c r="BV581" s="315" t="str">
        <f t="shared" si="0"/>
        <v/>
      </c>
      <c r="BW581" s="315" t="str">
        <f t="shared" si="0"/>
        <v/>
      </c>
      <c r="BX581" s="315" t="str">
        <f t="shared" si="0"/>
        <v/>
      </c>
      <c r="BY581" s="315" t="str">
        <f t="shared" si="0"/>
        <v/>
      </c>
      <c r="BZ581" s="315" t="str">
        <f t="shared" si="0"/>
        <v/>
      </c>
      <c r="CA581" s="315" t="str">
        <f t="shared" si="0"/>
        <v/>
      </c>
      <c r="CB581" s="315" t="str">
        <f t="shared" si="0"/>
        <v/>
      </c>
      <c r="CC581" s="315" t="str">
        <f t="shared" si="0"/>
        <v/>
      </c>
      <c r="CD581" s="315" t="str">
        <f t="shared" si="0"/>
        <v/>
      </c>
      <c r="CE581" s="315" t="str">
        <f t="shared" si="0"/>
        <v/>
      </c>
      <c r="CF581" s="315" t="str">
        <f t="shared" si="0"/>
        <v/>
      </c>
      <c r="CG581" s="315" t="str">
        <f t="shared" si="0"/>
        <v/>
      </c>
      <c r="CH581" s="315" t="str">
        <f t="shared" si="0"/>
        <v/>
      </c>
      <c r="CI581" s="315" t="str">
        <f t="shared" si="0"/>
        <v/>
      </c>
      <c r="CJ581" s="315" t="str">
        <f t="shared" si="0"/>
        <v/>
      </c>
      <c r="CK581" s="315" t="str">
        <f t="shared" si="0"/>
        <v/>
      </c>
      <c r="CL581" s="316" t="str">
        <f t="shared" si="0"/>
        <v/>
      </c>
    </row>
    <row r="582" spans="1:90" ht="20.149999999999999" customHeight="1" x14ac:dyDescent="0.35">
      <c r="B582" s="308" t="str">
        <f>IF('Data nodweddion ffisegol'!J10="","",'Data nodweddion ffisegol'!J10)</f>
        <v/>
      </c>
      <c r="C582" s="309" t="str">
        <f>'Physical Stats'!P10</f>
        <v/>
      </c>
      <c r="D582" s="310" t="str">
        <f>'Physical Stats'!Q10</f>
        <v/>
      </c>
      <c r="E582" s="310" t="str">
        <f>'Physical Stats'!R10</f>
        <v/>
      </c>
      <c r="F582" s="310" t="str">
        <f>'Physical Stats'!S10</f>
        <v/>
      </c>
      <c r="G582" s="310" t="str">
        <f>'Physical Stats'!T10</f>
        <v/>
      </c>
      <c r="H582" s="310" t="str">
        <f>'Physical Stats'!U10</f>
        <v/>
      </c>
      <c r="I582" s="310" t="str">
        <f>'Physical Stats'!V10</f>
        <v/>
      </c>
      <c r="J582" s="310" t="str">
        <f>'Physical Stats'!W10</f>
        <v/>
      </c>
      <c r="K582" s="310" t="str">
        <f>'Physical Stats'!X10</f>
        <v/>
      </c>
      <c r="L582" s="310" t="str">
        <f>'Physical Stats'!Y10</f>
        <v/>
      </c>
      <c r="M582" s="310" t="str">
        <f>'Physical Stats'!Z10</f>
        <v/>
      </c>
      <c r="N582" s="310" t="str">
        <f>'Physical Stats'!AA10</f>
        <v/>
      </c>
      <c r="O582" s="310" t="str">
        <f>'Physical Stats'!AB10</f>
        <v/>
      </c>
      <c r="P582" s="310" t="str">
        <f>'Physical Stats'!AC10</f>
        <v/>
      </c>
      <c r="Q582" s="310" t="str">
        <f>'Physical Stats'!AD10</f>
        <v/>
      </c>
      <c r="R582" s="310" t="str">
        <f>'Physical Stats'!AE10</f>
        <v/>
      </c>
      <c r="S582" s="310" t="str">
        <f>'Physical Stats'!AF10</f>
        <v/>
      </c>
      <c r="T582" s="310" t="str">
        <f>'Physical Stats'!AG10</f>
        <v/>
      </c>
      <c r="U582" s="310" t="str">
        <f>'Physical Stats'!AH10</f>
        <v/>
      </c>
      <c r="V582" s="310" t="str">
        <f>'Physical Stats'!AI10</f>
        <v/>
      </c>
      <c r="W582" s="310" t="str">
        <f>'Physical Stats'!AJ10</f>
        <v/>
      </c>
      <c r="X582" s="310" t="str">
        <f>'Physical Stats'!AK10</f>
        <v/>
      </c>
      <c r="Y582" s="310" t="str">
        <f>'Physical Stats'!AL10</f>
        <v/>
      </c>
      <c r="Z582" s="310" t="str">
        <f>'Physical Stats'!AM10</f>
        <v/>
      </c>
      <c r="AA582" s="310" t="str">
        <f>'Physical Stats'!AN10</f>
        <v/>
      </c>
      <c r="AB582" s="310" t="str">
        <f>'Physical Stats'!AO10</f>
        <v/>
      </c>
      <c r="AC582" s="310" t="str">
        <f>'Physical Stats'!AP10</f>
        <v/>
      </c>
      <c r="AD582" s="310" t="str">
        <f>'Physical Stats'!AQ10</f>
        <v/>
      </c>
      <c r="AE582" s="310" t="str">
        <f>'Physical Stats'!AR10</f>
        <v/>
      </c>
      <c r="AF582" s="310" t="str">
        <f>'Physical Stats'!AS10</f>
        <v/>
      </c>
      <c r="AG582" s="310" t="str">
        <f>'Physical Stats'!AT10</f>
        <v/>
      </c>
      <c r="AH582" s="310" t="str">
        <f>'Physical Stats'!AU10</f>
        <v/>
      </c>
      <c r="AI582" s="310" t="str">
        <f>'Physical Stats'!AV10</f>
        <v/>
      </c>
      <c r="AJ582" s="310" t="str">
        <f>'Physical Stats'!AW10</f>
        <v/>
      </c>
      <c r="AK582" s="310" t="str">
        <f>'Physical Stats'!AX10</f>
        <v/>
      </c>
      <c r="AL582" s="310" t="str">
        <f>'Physical Stats'!AY10</f>
        <v/>
      </c>
      <c r="AM582" s="310" t="str">
        <f>'Physical Stats'!AZ10</f>
        <v/>
      </c>
      <c r="AN582" s="310" t="str">
        <f>'Physical Stats'!BA10</f>
        <v/>
      </c>
      <c r="AO582" s="310" t="str">
        <f>'Physical Stats'!BB10</f>
        <v/>
      </c>
      <c r="AP582" s="310" t="str">
        <f>'Physical Stats'!BC10</f>
        <v/>
      </c>
      <c r="AQ582" s="310" t="str">
        <f>'Physical Stats'!BD10</f>
        <v/>
      </c>
      <c r="AR582" s="311" t="str">
        <f>'Physical Stats'!BE10</f>
        <v/>
      </c>
      <c r="AT582" s="314" t="str">
        <f>'Physical Stats'!I10</f>
        <v/>
      </c>
      <c r="AU582" s="67"/>
      <c r="AV582" s="313" t="s">
        <v>14</v>
      </c>
      <c r="AW582" s="52" t="str">
        <f t="shared" ref="AW582:CL582" si="1">IF(COUNTIF($AT$581:$AT$610,"Area ii")&lt;1,"",AVERAGEIF($AT$581:$AT$610,"Area ii",C581:C610))</f>
        <v/>
      </c>
      <c r="AX582" s="315" t="str">
        <f t="shared" si="1"/>
        <v/>
      </c>
      <c r="AY582" s="315" t="str">
        <f t="shared" si="1"/>
        <v/>
      </c>
      <c r="AZ582" s="315" t="str">
        <f t="shared" si="1"/>
        <v/>
      </c>
      <c r="BA582" s="315" t="str">
        <f t="shared" si="1"/>
        <v/>
      </c>
      <c r="BB582" s="315" t="str">
        <f t="shared" si="1"/>
        <v/>
      </c>
      <c r="BC582" s="315" t="str">
        <f t="shared" si="1"/>
        <v/>
      </c>
      <c r="BD582" s="315" t="str">
        <f t="shared" si="1"/>
        <v/>
      </c>
      <c r="BE582" s="315" t="str">
        <f t="shared" si="1"/>
        <v/>
      </c>
      <c r="BF582" s="315" t="str">
        <f t="shared" si="1"/>
        <v/>
      </c>
      <c r="BG582" s="315" t="str">
        <f t="shared" si="1"/>
        <v/>
      </c>
      <c r="BH582" s="315" t="str">
        <f t="shared" si="1"/>
        <v/>
      </c>
      <c r="BI582" s="315" t="str">
        <f t="shared" si="1"/>
        <v/>
      </c>
      <c r="BJ582" s="315" t="str">
        <f t="shared" si="1"/>
        <v/>
      </c>
      <c r="BK582" s="315" t="str">
        <f t="shared" si="1"/>
        <v/>
      </c>
      <c r="BL582" s="315" t="str">
        <f t="shared" si="1"/>
        <v/>
      </c>
      <c r="BM582" s="315" t="str">
        <f t="shared" si="1"/>
        <v/>
      </c>
      <c r="BN582" s="315" t="str">
        <f t="shared" si="1"/>
        <v/>
      </c>
      <c r="BO582" s="315" t="str">
        <f t="shared" si="1"/>
        <v/>
      </c>
      <c r="BP582" s="315" t="str">
        <f t="shared" si="1"/>
        <v/>
      </c>
      <c r="BQ582" s="315" t="str">
        <f t="shared" si="1"/>
        <v/>
      </c>
      <c r="BR582" s="315" t="str">
        <f t="shared" si="1"/>
        <v/>
      </c>
      <c r="BS582" s="315" t="str">
        <f t="shared" si="1"/>
        <v/>
      </c>
      <c r="BT582" s="315" t="str">
        <f t="shared" si="1"/>
        <v/>
      </c>
      <c r="BU582" s="315" t="str">
        <f t="shared" si="1"/>
        <v/>
      </c>
      <c r="BV582" s="315" t="str">
        <f t="shared" si="1"/>
        <v/>
      </c>
      <c r="BW582" s="315" t="str">
        <f t="shared" si="1"/>
        <v/>
      </c>
      <c r="BX582" s="315" t="str">
        <f t="shared" si="1"/>
        <v/>
      </c>
      <c r="BY582" s="315" t="str">
        <f t="shared" si="1"/>
        <v/>
      </c>
      <c r="BZ582" s="315" t="str">
        <f t="shared" si="1"/>
        <v/>
      </c>
      <c r="CA582" s="315" t="str">
        <f t="shared" si="1"/>
        <v/>
      </c>
      <c r="CB582" s="315" t="str">
        <f t="shared" si="1"/>
        <v/>
      </c>
      <c r="CC582" s="315" t="str">
        <f t="shared" si="1"/>
        <v/>
      </c>
      <c r="CD582" s="315" t="str">
        <f t="shared" si="1"/>
        <v/>
      </c>
      <c r="CE582" s="315" t="str">
        <f t="shared" si="1"/>
        <v/>
      </c>
      <c r="CF582" s="315" t="str">
        <f t="shared" si="1"/>
        <v/>
      </c>
      <c r="CG582" s="315" t="str">
        <f t="shared" si="1"/>
        <v/>
      </c>
      <c r="CH582" s="315" t="str">
        <f t="shared" si="1"/>
        <v/>
      </c>
      <c r="CI582" s="315" t="str">
        <f t="shared" si="1"/>
        <v/>
      </c>
      <c r="CJ582" s="315" t="str">
        <f t="shared" si="1"/>
        <v/>
      </c>
      <c r="CK582" s="315" t="str">
        <f t="shared" si="1"/>
        <v/>
      </c>
      <c r="CL582" s="316" t="str">
        <f t="shared" si="1"/>
        <v/>
      </c>
    </row>
    <row r="583" spans="1:90" ht="20.149999999999999" customHeight="1" x14ac:dyDescent="0.35">
      <c r="B583" s="308" t="str">
        <f>IF('Data nodweddion ffisegol'!J11="","",'Data nodweddion ffisegol'!J11)</f>
        <v/>
      </c>
      <c r="C583" s="309" t="str">
        <f>'Physical Stats'!P11</f>
        <v/>
      </c>
      <c r="D583" s="310" t="str">
        <f>'Physical Stats'!Q11</f>
        <v/>
      </c>
      <c r="E583" s="310" t="str">
        <f>'Physical Stats'!R11</f>
        <v/>
      </c>
      <c r="F583" s="310" t="str">
        <f>'Physical Stats'!S11</f>
        <v/>
      </c>
      <c r="G583" s="310" t="str">
        <f>'Physical Stats'!T11</f>
        <v/>
      </c>
      <c r="H583" s="310" t="str">
        <f>'Physical Stats'!U11</f>
        <v/>
      </c>
      <c r="I583" s="310" t="str">
        <f>'Physical Stats'!V11</f>
        <v/>
      </c>
      <c r="J583" s="310" t="str">
        <f>'Physical Stats'!W11</f>
        <v/>
      </c>
      <c r="K583" s="310" t="str">
        <f>'Physical Stats'!X11</f>
        <v/>
      </c>
      <c r="L583" s="310" t="str">
        <f>'Physical Stats'!Y11</f>
        <v/>
      </c>
      <c r="M583" s="310" t="str">
        <f>'Physical Stats'!Z11</f>
        <v/>
      </c>
      <c r="N583" s="310" t="str">
        <f>'Physical Stats'!AA11</f>
        <v/>
      </c>
      <c r="O583" s="310" t="str">
        <f>'Physical Stats'!AB11</f>
        <v/>
      </c>
      <c r="P583" s="310" t="str">
        <f>'Physical Stats'!AC11</f>
        <v/>
      </c>
      <c r="Q583" s="310" t="str">
        <f>'Physical Stats'!AD11</f>
        <v/>
      </c>
      <c r="R583" s="310" t="str">
        <f>'Physical Stats'!AE11</f>
        <v/>
      </c>
      <c r="S583" s="310" t="str">
        <f>'Physical Stats'!AF11</f>
        <v/>
      </c>
      <c r="T583" s="310" t="str">
        <f>'Physical Stats'!AG11</f>
        <v/>
      </c>
      <c r="U583" s="310" t="str">
        <f>'Physical Stats'!AH11</f>
        <v/>
      </c>
      <c r="V583" s="310" t="str">
        <f>'Physical Stats'!AI11</f>
        <v/>
      </c>
      <c r="W583" s="310" t="str">
        <f>'Physical Stats'!AJ11</f>
        <v/>
      </c>
      <c r="X583" s="310" t="str">
        <f>'Physical Stats'!AK11</f>
        <v/>
      </c>
      <c r="Y583" s="310" t="str">
        <f>'Physical Stats'!AL11</f>
        <v/>
      </c>
      <c r="Z583" s="310" t="str">
        <f>'Physical Stats'!AM11</f>
        <v/>
      </c>
      <c r="AA583" s="310" t="str">
        <f>'Physical Stats'!AN11</f>
        <v/>
      </c>
      <c r="AB583" s="310" t="str">
        <f>'Physical Stats'!AO11</f>
        <v/>
      </c>
      <c r="AC583" s="310" t="str">
        <f>'Physical Stats'!AP11</f>
        <v/>
      </c>
      <c r="AD583" s="310" t="str">
        <f>'Physical Stats'!AQ11</f>
        <v/>
      </c>
      <c r="AE583" s="310" t="str">
        <f>'Physical Stats'!AR11</f>
        <v/>
      </c>
      <c r="AF583" s="310" t="str">
        <f>'Physical Stats'!AS11</f>
        <v/>
      </c>
      <c r="AG583" s="310" t="str">
        <f>'Physical Stats'!AT11</f>
        <v/>
      </c>
      <c r="AH583" s="310" t="str">
        <f>'Physical Stats'!AU11</f>
        <v/>
      </c>
      <c r="AI583" s="310" t="str">
        <f>'Physical Stats'!AV11</f>
        <v/>
      </c>
      <c r="AJ583" s="310" t="str">
        <f>'Physical Stats'!AW11</f>
        <v/>
      </c>
      <c r="AK583" s="310" t="str">
        <f>'Physical Stats'!AX11</f>
        <v/>
      </c>
      <c r="AL583" s="310" t="str">
        <f>'Physical Stats'!AY11</f>
        <v/>
      </c>
      <c r="AM583" s="310" t="str">
        <f>'Physical Stats'!AZ11</f>
        <v/>
      </c>
      <c r="AN583" s="310" t="str">
        <f>'Physical Stats'!BA11</f>
        <v/>
      </c>
      <c r="AO583" s="310" t="str">
        <f>'Physical Stats'!BB11</f>
        <v/>
      </c>
      <c r="AP583" s="310" t="str">
        <f>'Physical Stats'!BC11</f>
        <v/>
      </c>
      <c r="AQ583" s="310" t="str">
        <f>'Physical Stats'!BD11</f>
        <v/>
      </c>
      <c r="AR583" s="311" t="str">
        <f>'Physical Stats'!BE11</f>
        <v/>
      </c>
      <c r="AT583" s="314" t="str">
        <f>'Physical Stats'!I11</f>
        <v/>
      </c>
      <c r="AU583" s="67"/>
      <c r="AV583" s="313" t="s">
        <v>15</v>
      </c>
      <c r="AW583" s="52" t="str">
        <f t="shared" ref="AW583:CL583" si="2">IF(COUNTIF($AT$581:$AT$610,"Area iii")&lt;1,"",AVERAGEIF($AT$581:$AT$610,"Area iii",C581:C610))</f>
        <v/>
      </c>
      <c r="AX583" s="315" t="str">
        <f t="shared" si="2"/>
        <v/>
      </c>
      <c r="AY583" s="315" t="str">
        <f t="shared" si="2"/>
        <v/>
      </c>
      <c r="AZ583" s="315" t="str">
        <f t="shared" si="2"/>
        <v/>
      </c>
      <c r="BA583" s="315" t="str">
        <f t="shared" si="2"/>
        <v/>
      </c>
      <c r="BB583" s="315" t="str">
        <f t="shared" si="2"/>
        <v/>
      </c>
      <c r="BC583" s="315" t="str">
        <f t="shared" si="2"/>
        <v/>
      </c>
      <c r="BD583" s="315" t="str">
        <f t="shared" si="2"/>
        <v/>
      </c>
      <c r="BE583" s="315" t="str">
        <f t="shared" si="2"/>
        <v/>
      </c>
      <c r="BF583" s="315" t="str">
        <f t="shared" si="2"/>
        <v/>
      </c>
      <c r="BG583" s="315" t="str">
        <f t="shared" si="2"/>
        <v/>
      </c>
      <c r="BH583" s="315" t="str">
        <f t="shared" si="2"/>
        <v/>
      </c>
      <c r="BI583" s="315" t="str">
        <f t="shared" si="2"/>
        <v/>
      </c>
      <c r="BJ583" s="315" t="str">
        <f t="shared" si="2"/>
        <v/>
      </c>
      <c r="BK583" s="315" t="str">
        <f t="shared" si="2"/>
        <v/>
      </c>
      <c r="BL583" s="315" t="str">
        <f t="shared" si="2"/>
        <v/>
      </c>
      <c r="BM583" s="315" t="str">
        <f t="shared" si="2"/>
        <v/>
      </c>
      <c r="BN583" s="315" t="str">
        <f t="shared" si="2"/>
        <v/>
      </c>
      <c r="BO583" s="315" t="str">
        <f t="shared" si="2"/>
        <v/>
      </c>
      <c r="BP583" s="315" t="str">
        <f t="shared" si="2"/>
        <v/>
      </c>
      <c r="BQ583" s="315" t="str">
        <f t="shared" si="2"/>
        <v/>
      </c>
      <c r="BR583" s="315" t="str">
        <f t="shared" si="2"/>
        <v/>
      </c>
      <c r="BS583" s="315" t="str">
        <f t="shared" si="2"/>
        <v/>
      </c>
      <c r="BT583" s="315" t="str">
        <f t="shared" si="2"/>
        <v/>
      </c>
      <c r="BU583" s="315" t="str">
        <f t="shared" si="2"/>
        <v/>
      </c>
      <c r="BV583" s="315" t="str">
        <f t="shared" si="2"/>
        <v/>
      </c>
      <c r="BW583" s="315" t="str">
        <f t="shared" si="2"/>
        <v/>
      </c>
      <c r="BX583" s="315" t="str">
        <f t="shared" si="2"/>
        <v/>
      </c>
      <c r="BY583" s="315" t="str">
        <f t="shared" si="2"/>
        <v/>
      </c>
      <c r="BZ583" s="315" t="str">
        <f t="shared" si="2"/>
        <v/>
      </c>
      <c r="CA583" s="315" t="str">
        <f t="shared" si="2"/>
        <v/>
      </c>
      <c r="CB583" s="315" t="str">
        <f t="shared" si="2"/>
        <v/>
      </c>
      <c r="CC583" s="315" t="str">
        <f t="shared" si="2"/>
        <v/>
      </c>
      <c r="CD583" s="315" t="str">
        <f t="shared" si="2"/>
        <v/>
      </c>
      <c r="CE583" s="315" t="str">
        <f t="shared" si="2"/>
        <v/>
      </c>
      <c r="CF583" s="315" t="str">
        <f t="shared" si="2"/>
        <v/>
      </c>
      <c r="CG583" s="315" t="str">
        <f t="shared" si="2"/>
        <v/>
      </c>
      <c r="CH583" s="315" t="str">
        <f t="shared" si="2"/>
        <v/>
      </c>
      <c r="CI583" s="315" t="str">
        <f t="shared" si="2"/>
        <v/>
      </c>
      <c r="CJ583" s="315" t="str">
        <f t="shared" si="2"/>
        <v/>
      </c>
      <c r="CK583" s="315" t="str">
        <f t="shared" si="2"/>
        <v/>
      </c>
      <c r="CL583" s="316" t="str">
        <f t="shared" si="2"/>
        <v/>
      </c>
    </row>
    <row r="584" spans="1:90" ht="20.149999999999999" customHeight="1" x14ac:dyDescent="0.35">
      <c r="B584" s="308" t="str">
        <f>IF('Data nodweddion ffisegol'!J12="","",'Data nodweddion ffisegol'!J12)</f>
        <v/>
      </c>
      <c r="C584" s="309" t="str">
        <f>'Physical Stats'!P12</f>
        <v/>
      </c>
      <c r="D584" s="310" t="str">
        <f>'Physical Stats'!Q12</f>
        <v/>
      </c>
      <c r="E584" s="310" t="str">
        <f>'Physical Stats'!R12</f>
        <v/>
      </c>
      <c r="F584" s="310" t="str">
        <f>'Physical Stats'!S12</f>
        <v/>
      </c>
      <c r="G584" s="310" t="str">
        <f>'Physical Stats'!T12</f>
        <v/>
      </c>
      <c r="H584" s="310" t="str">
        <f>'Physical Stats'!U12</f>
        <v/>
      </c>
      <c r="I584" s="310" t="str">
        <f>'Physical Stats'!V12</f>
        <v/>
      </c>
      <c r="J584" s="310" t="str">
        <f>'Physical Stats'!W12</f>
        <v/>
      </c>
      <c r="K584" s="310" t="str">
        <f>'Physical Stats'!X12</f>
        <v/>
      </c>
      <c r="L584" s="310" t="str">
        <f>'Physical Stats'!Y12</f>
        <v/>
      </c>
      <c r="M584" s="310" t="str">
        <f>'Physical Stats'!Z12</f>
        <v/>
      </c>
      <c r="N584" s="310" t="str">
        <f>'Physical Stats'!AA12</f>
        <v/>
      </c>
      <c r="O584" s="310" t="str">
        <f>'Physical Stats'!AB12</f>
        <v/>
      </c>
      <c r="P584" s="310" t="str">
        <f>'Physical Stats'!AC12</f>
        <v/>
      </c>
      <c r="Q584" s="310" t="str">
        <f>'Physical Stats'!AD12</f>
        <v/>
      </c>
      <c r="R584" s="310" t="str">
        <f>'Physical Stats'!AE12</f>
        <v/>
      </c>
      <c r="S584" s="310" t="str">
        <f>'Physical Stats'!AF12</f>
        <v/>
      </c>
      <c r="T584" s="310" t="str">
        <f>'Physical Stats'!AG12</f>
        <v/>
      </c>
      <c r="U584" s="310" t="str">
        <f>'Physical Stats'!AH12</f>
        <v/>
      </c>
      <c r="V584" s="310" t="str">
        <f>'Physical Stats'!AI12</f>
        <v/>
      </c>
      <c r="W584" s="310" t="str">
        <f>'Physical Stats'!AJ12</f>
        <v/>
      </c>
      <c r="X584" s="310" t="str">
        <f>'Physical Stats'!AK12</f>
        <v/>
      </c>
      <c r="Y584" s="310" t="str">
        <f>'Physical Stats'!AL12</f>
        <v/>
      </c>
      <c r="Z584" s="310" t="str">
        <f>'Physical Stats'!AM12</f>
        <v/>
      </c>
      <c r="AA584" s="310" t="str">
        <f>'Physical Stats'!AN12</f>
        <v/>
      </c>
      <c r="AB584" s="310" t="str">
        <f>'Physical Stats'!AO12</f>
        <v/>
      </c>
      <c r="AC584" s="310" t="str">
        <f>'Physical Stats'!AP12</f>
        <v/>
      </c>
      <c r="AD584" s="310" t="str">
        <f>'Physical Stats'!AQ12</f>
        <v/>
      </c>
      <c r="AE584" s="310" t="str">
        <f>'Physical Stats'!AR12</f>
        <v/>
      </c>
      <c r="AF584" s="310" t="str">
        <f>'Physical Stats'!AS12</f>
        <v/>
      </c>
      <c r="AG584" s="310" t="str">
        <f>'Physical Stats'!AT12</f>
        <v/>
      </c>
      <c r="AH584" s="310" t="str">
        <f>'Physical Stats'!AU12</f>
        <v/>
      </c>
      <c r="AI584" s="310" t="str">
        <f>'Physical Stats'!AV12</f>
        <v/>
      </c>
      <c r="AJ584" s="310" t="str">
        <f>'Physical Stats'!AW12</f>
        <v/>
      </c>
      <c r="AK584" s="310" t="str">
        <f>'Physical Stats'!AX12</f>
        <v/>
      </c>
      <c r="AL584" s="310" t="str">
        <f>'Physical Stats'!AY12</f>
        <v/>
      </c>
      <c r="AM584" s="310" t="str">
        <f>'Physical Stats'!AZ12</f>
        <v/>
      </c>
      <c r="AN584" s="310" t="str">
        <f>'Physical Stats'!BA12</f>
        <v/>
      </c>
      <c r="AO584" s="310" t="str">
        <f>'Physical Stats'!BB12</f>
        <v/>
      </c>
      <c r="AP584" s="310" t="str">
        <f>'Physical Stats'!BC12</f>
        <v/>
      </c>
      <c r="AQ584" s="310" t="str">
        <f>'Physical Stats'!BD12</f>
        <v/>
      </c>
      <c r="AR584" s="311" t="str">
        <f>'Physical Stats'!BE12</f>
        <v/>
      </c>
      <c r="AT584" s="314" t="str">
        <f>'Physical Stats'!I12</f>
        <v/>
      </c>
      <c r="AU584" s="67"/>
      <c r="AV584" s="313" t="s">
        <v>16</v>
      </c>
      <c r="AW584" s="52" t="str">
        <f t="shared" ref="AW584:CL584" si="3">IF(COUNTIF($AT$581:$AT$610,"Area iv")&lt;1,"",AVERAGEIF($AT$581:$AT$610,"Area iv",C581:C610))</f>
        <v/>
      </c>
      <c r="AX584" s="315" t="str">
        <f t="shared" si="3"/>
        <v/>
      </c>
      <c r="AY584" s="315" t="str">
        <f t="shared" si="3"/>
        <v/>
      </c>
      <c r="AZ584" s="315" t="str">
        <f t="shared" si="3"/>
        <v/>
      </c>
      <c r="BA584" s="315" t="str">
        <f t="shared" si="3"/>
        <v/>
      </c>
      <c r="BB584" s="315" t="str">
        <f t="shared" si="3"/>
        <v/>
      </c>
      <c r="BC584" s="315" t="str">
        <f t="shared" si="3"/>
        <v/>
      </c>
      <c r="BD584" s="315" t="str">
        <f t="shared" si="3"/>
        <v/>
      </c>
      <c r="BE584" s="315" t="str">
        <f t="shared" si="3"/>
        <v/>
      </c>
      <c r="BF584" s="315" t="str">
        <f t="shared" si="3"/>
        <v/>
      </c>
      <c r="BG584" s="315" t="str">
        <f t="shared" si="3"/>
        <v/>
      </c>
      <c r="BH584" s="315" t="str">
        <f t="shared" si="3"/>
        <v/>
      </c>
      <c r="BI584" s="315" t="str">
        <f t="shared" si="3"/>
        <v/>
      </c>
      <c r="BJ584" s="315" t="str">
        <f t="shared" si="3"/>
        <v/>
      </c>
      <c r="BK584" s="315" t="str">
        <f t="shared" si="3"/>
        <v/>
      </c>
      <c r="BL584" s="315" t="str">
        <f t="shared" si="3"/>
        <v/>
      </c>
      <c r="BM584" s="315" t="str">
        <f t="shared" si="3"/>
        <v/>
      </c>
      <c r="BN584" s="315" t="str">
        <f t="shared" si="3"/>
        <v/>
      </c>
      <c r="BO584" s="315" t="str">
        <f t="shared" si="3"/>
        <v/>
      </c>
      <c r="BP584" s="315" t="str">
        <f t="shared" si="3"/>
        <v/>
      </c>
      <c r="BQ584" s="315" t="str">
        <f t="shared" si="3"/>
        <v/>
      </c>
      <c r="BR584" s="315" t="str">
        <f t="shared" si="3"/>
        <v/>
      </c>
      <c r="BS584" s="315" t="str">
        <f t="shared" si="3"/>
        <v/>
      </c>
      <c r="BT584" s="315" t="str">
        <f t="shared" si="3"/>
        <v/>
      </c>
      <c r="BU584" s="315" t="str">
        <f t="shared" si="3"/>
        <v/>
      </c>
      <c r="BV584" s="315" t="str">
        <f t="shared" si="3"/>
        <v/>
      </c>
      <c r="BW584" s="315" t="str">
        <f t="shared" si="3"/>
        <v/>
      </c>
      <c r="BX584" s="315" t="str">
        <f t="shared" si="3"/>
        <v/>
      </c>
      <c r="BY584" s="315" t="str">
        <f t="shared" si="3"/>
        <v/>
      </c>
      <c r="BZ584" s="315" t="str">
        <f t="shared" si="3"/>
        <v/>
      </c>
      <c r="CA584" s="315" t="str">
        <f t="shared" si="3"/>
        <v/>
      </c>
      <c r="CB584" s="315" t="str">
        <f t="shared" si="3"/>
        <v/>
      </c>
      <c r="CC584" s="315" t="str">
        <f t="shared" si="3"/>
        <v/>
      </c>
      <c r="CD584" s="315" t="str">
        <f t="shared" si="3"/>
        <v/>
      </c>
      <c r="CE584" s="315" t="str">
        <f t="shared" si="3"/>
        <v/>
      </c>
      <c r="CF584" s="315" t="str">
        <f t="shared" si="3"/>
        <v/>
      </c>
      <c r="CG584" s="315" t="str">
        <f t="shared" si="3"/>
        <v/>
      </c>
      <c r="CH584" s="315" t="str">
        <f t="shared" si="3"/>
        <v/>
      </c>
      <c r="CI584" s="315" t="str">
        <f t="shared" si="3"/>
        <v/>
      </c>
      <c r="CJ584" s="315" t="str">
        <f t="shared" si="3"/>
        <v/>
      </c>
      <c r="CK584" s="315" t="str">
        <f t="shared" si="3"/>
        <v/>
      </c>
      <c r="CL584" s="316" t="str">
        <f t="shared" si="3"/>
        <v/>
      </c>
    </row>
    <row r="585" spans="1:90" ht="20.149999999999999" customHeight="1" x14ac:dyDescent="0.35">
      <c r="B585" s="308" t="str">
        <f>IF('Data nodweddion ffisegol'!J13="","",'Data nodweddion ffisegol'!J13)</f>
        <v/>
      </c>
      <c r="C585" s="309" t="str">
        <f>'Physical Stats'!P13</f>
        <v/>
      </c>
      <c r="D585" s="310" t="str">
        <f>'Physical Stats'!Q13</f>
        <v/>
      </c>
      <c r="E585" s="310" t="str">
        <f>'Physical Stats'!R13</f>
        <v/>
      </c>
      <c r="F585" s="310" t="str">
        <f>'Physical Stats'!S13</f>
        <v/>
      </c>
      <c r="G585" s="310" t="str">
        <f>'Physical Stats'!T13</f>
        <v/>
      </c>
      <c r="H585" s="310" t="str">
        <f>'Physical Stats'!U13</f>
        <v/>
      </c>
      <c r="I585" s="310" t="str">
        <f>'Physical Stats'!V13</f>
        <v/>
      </c>
      <c r="J585" s="310" t="str">
        <f>'Physical Stats'!W13</f>
        <v/>
      </c>
      <c r="K585" s="310" t="str">
        <f>'Physical Stats'!X13</f>
        <v/>
      </c>
      <c r="L585" s="310" t="str">
        <f>'Physical Stats'!Y13</f>
        <v/>
      </c>
      <c r="M585" s="310" t="str">
        <f>'Physical Stats'!Z13</f>
        <v/>
      </c>
      <c r="N585" s="310" t="str">
        <f>'Physical Stats'!AA13</f>
        <v/>
      </c>
      <c r="O585" s="310" t="str">
        <f>'Physical Stats'!AB13</f>
        <v/>
      </c>
      <c r="P585" s="310" t="str">
        <f>'Physical Stats'!AC13</f>
        <v/>
      </c>
      <c r="Q585" s="310" t="str">
        <f>'Physical Stats'!AD13</f>
        <v/>
      </c>
      <c r="R585" s="310" t="str">
        <f>'Physical Stats'!AE13</f>
        <v/>
      </c>
      <c r="S585" s="310" t="str">
        <f>'Physical Stats'!AF13</f>
        <v/>
      </c>
      <c r="T585" s="310" t="str">
        <f>'Physical Stats'!AG13</f>
        <v/>
      </c>
      <c r="U585" s="310" t="str">
        <f>'Physical Stats'!AH13</f>
        <v/>
      </c>
      <c r="V585" s="310" t="str">
        <f>'Physical Stats'!AI13</f>
        <v/>
      </c>
      <c r="W585" s="310" t="str">
        <f>'Physical Stats'!AJ13</f>
        <v/>
      </c>
      <c r="X585" s="310" t="str">
        <f>'Physical Stats'!AK13</f>
        <v/>
      </c>
      <c r="Y585" s="310" t="str">
        <f>'Physical Stats'!AL13</f>
        <v/>
      </c>
      <c r="Z585" s="310" t="str">
        <f>'Physical Stats'!AM13</f>
        <v/>
      </c>
      <c r="AA585" s="310" t="str">
        <f>'Physical Stats'!AN13</f>
        <v/>
      </c>
      <c r="AB585" s="310" t="str">
        <f>'Physical Stats'!AO13</f>
        <v/>
      </c>
      <c r="AC585" s="310" t="str">
        <f>'Physical Stats'!AP13</f>
        <v/>
      </c>
      <c r="AD585" s="310" t="str">
        <f>'Physical Stats'!AQ13</f>
        <v/>
      </c>
      <c r="AE585" s="310" t="str">
        <f>'Physical Stats'!AR13</f>
        <v/>
      </c>
      <c r="AF585" s="310" t="str">
        <f>'Physical Stats'!AS13</f>
        <v/>
      </c>
      <c r="AG585" s="310" t="str">
        <f>'Physical Stats'!AT13</f>
        <v/>
      </c>
      <c r="AH585" s="310" t="str">
        <f>'Physical Stats'!AU13</f>
        <v/>
      </c>
      <c r="AI585" s="310" t="str">
        <f>'Physical Stats'!AV13</f>
        <v/>
      </c>
      <c r="AJ585" s="310" t="str">
        <f>'Physical Stats'!AW13</f>
        <v/>
      </c>
      <c r="AK585" s="310" t="str">
        <f>'Physical Stats'!AX13</f>
        <v/>
      </c>
      <c r="AL585" s="310" t="str">
        <f>'Physical Stats'!AY13</f>
        <v/>
      </c>
      <c r="AM585" s="310" t="str">
        <f>'Physical Stats'!AZ13</f>
        <v/>
      </c>
      <c r="AN585" s="310" t="str">
        <f>'Physical Stats'!BA13</f>
        <v/>
      </c>
      <c r="AO585" s="310" t="str">
        <f>'Physical Stats'!BB13</f>
        <v/>
      </c>
      <c r="AP585" s="310" t="str">
        <f>'Physical Stats'!BC13</f>
        <v/>
      </c>
      <c r="AQ585" s="310" t="str">
        <f>'Physical Stats'!BD13</f>
        <v/>
      </c>
      <c r="AR585" s="311" t="str">
        <f>'Physical Stats'!BE13</f>
        <v/>
      </c>
      <c r="AT585" s="314" t="str">
        <f>'Physical Stats'!I13</f>
        <v/>
      </c>
      <c r="AU585" s="67"/>
      <c r="AV585" s="313" t="s">
        <v>17</v>
      </c>
      <c r="AW585" s="52" t="str">
        <f t="shared" ref="AW585:CL585" si="4">IF(COUNTIF($AT$581:$AT$610,"Area v")&lt;1,"",AVERAGEIF($AT$581:$AT$610,"Area v",C581:C610))</f>
        <v/>
      </c>
      <c r="AX585" s="315" t="str">
        <f t="shared" si="4"/>
        <v/>
      </c>
      <c r="AY585" s="315" t="str">
        <f t="shared" si="4"/>
        <v/>
      </c>
      <c r="AZ585" s="315" t="str">
        <f t="shared" si="4"/>
        <v/>
      </c>
      <c r="BA585" s="315" t="str">
        <f t="shared" si="4"/>
        <v/>
      </c>
      <c r="BB585" s="315" t="str">
        <f t="shared" si="4"/>
        <v/>
      </c>
      <c r="BC585" s="315" t="str">
        <f t="shared" si="4"/>
        <v/>
      </c>
      <c r="BD585" s="315" t="str">
        <f t="shared" si="4"/>
        <v/>
      </c>
      <c r="BE585" s="315" t="str">
        <f t="shared" si="4"/>
        <v/>
      </c>
      <c r="BF585" s="315" t="str">
        <f t="shared" si="4"/>
        <v/>
      </c>
      <c r="BG585" s="315" t="str">
        <f t="shared" si="4"/>
        <v/>
      </c>
      <c r="BH585" s="315" t="str">
        <f t="shared" si="4"/>
        <v/>
      </c>
      <c r="BI585" s="315" t="str">
        <f t="shared" si="4"/>
        <v/>
      </c>
      <c r="BJ585" s="315" t="str">
        <f t="shared" si="4"/>
        <v/>
      </c>
      <c r="BK585" s="315" t="str">
        <f t="shared" si="4"/>
        <v/>
      </c>
      <c r="BL585" s="315" t="str">
        <f t="shared" si="4"/>
        <v/>
      </c>
      <c r="BM585" s="315" t="str">
        <f t="shared" si="4"/>
        <v/>
      </c>
      <c r="BN585" s="315" t="str">
        <f t="shared" si="4"/>
        <v/>
      </c>
      <c r="BO585" s="315" t="str">
        <f t="shared" si="4"/>
        <v/>
      </c>
      <c r="BP585" s="315" t="str">
        <f t="shared" si="4"/>
        <v/>
      </c>
      <c r="BQ585" s="315" t="str">
        <f t="shared" si="4"/>
        <v/>
      </c>
      <c r="BR585" s="315" t="str">
        <f t="shared" si="4"/>
        <v/>
      </c>
      <c r="BS585" s="315" t="str">
        <f t="shared" si="4"/>
        <v/>
      </c>
      <c r="BT585" s="315" t="str">
        <f t="shared" si="4"/>
        <v/>
      </c>
      <c r="BU585" s="315" t="str">
        <f t="shared" si="4"/>
        <v/>
      </c>
      <c r="BV585" s="315" t="str">
        <f t="shared" si="4"/>
        <v/>
      </c>
      <c r="BW585" s="315" t="str">
        <f t="shared" si="4"/>
        <v/>
      </c>
      <c r="BX585" s="315" t="str">
        <f t="shared" si="4"/>
        <v/>
      </c>
      <c r="BY585" s="315" t="str">
        <f t="shared" si="4"/>
        <v/>
      </c>
      <c r="BZ585" s="315" t="str">
        <f t="shared" si="4"/>
        <v/>
      </c>
      <c r="CA585" s="315" t="str">
        <f t="shared" si="4"/>
        <v/>
      </c>
      <c r="CB585" s="315" t="str">
        <f t="shared" si="4"/>
        <v/>
      </c>
      <c r="CC585" s="315" t="str">
        <f t="shared" si="4"/>
        <v/>
      </c>
      <c r="CD585" s="315" t="str">
        <f t="shared" si="4"/>
        <v/>
      </c>
      <c r="CE585" s="315" t="str">
        <f t="shared" si="4"/>
        <v/>
      </c>
      <c r="CF585" s="315" t="str">
        <f t="shared" si="4"/>
        <v/>
      </c>
      <c r="CG585" s="315" t="str">
        <f t="shared" si="4"/>
        <v/>
      </c>
      <c r="CH585" s="315" t="str">
        <f t="shared" si="4"/>
        <v/>
      </c>
      <c r="CI585" s="315" t="str">
        <f t="shared" si="4"/>
        <v/>
      </c>
      <c r="CJ585" s="315" t="str">
        <f t="shared" si="4"/>
        <v/>
      </c>
      <c r="CK585" s="315" t="str">
        <f t="shared" si="4"/>
        <v/>
      </c>
      <c r="CL585" s="316" t="str">
        <f t="shared" si="4"/>
        <v/>
      </c>
    </row>
    <row r="586" spans="1:90" ht="20.149999999999999" customHeight="1" x14ac:dyDescent="0.35">
      <c r="B586" s="308" t="str">
        <f>IF('Data nodweddion ffisegol'!J14="","",'Data nodweddion ffisegol'!J14)</f>
        <v/>
      </c>
      <c r="C586" s="309" t="str">
        <f>'Physical Stats'!P14</f>
        <v/>
      </c>
      <c r="D586" s="310" t="str">
        <f>'Physical Stats'!Q14</f>
        <v/>
      </c>
      <c r="E586" s="310" t="str">
        <f>'Physical Stats'!R14</f>
        <v/>
      </c>
      <c r="F586" s="310" t="str">
        <f>'Physical Stats'!S14</f>
        <v/>
      </c>
      <c r="G586" s="310" t="str">
        <f>'Physical Stats'!T14</f>
        <v/>
      </c>
      <c r="H586" s="310" t="str">
        <f>'Physical Stats'!U14</f>
        <v/>
      </c>
      <c r="I586" s="310" t="str">
        <f>'Physical Stats'!V14</f>
        <v/>
      </c>
      <c r="J586" s="310" t="str">
        <f>'Physical Stats'!W14</f>
        <v/>
      </c>
      <c r="K586" s="310" t="str">
        <f>'Physical Stats'!X14</f>
        <v/>
      </c>
      <c r="L586" s="310" t="str">
        <f>'Physical Stats'!Y14</f>
        <v/>
      </c>
      <c r="M586" s="310" t="str">
        <f>'Physical Stats'!Z14</f>
        <v/>
      </c>
      <c r="N586" s="310" t="str">
        <f>'Physical Stats'!AA14</f>
        <v/>
      </c>
      <c r="O586" s="310" t="str">
        <f>'Physical Stats'!AB14</f>
        <v/>
      </c>
      <c r="P586" s="310" t="str">
        <f>'Physical Stats'!AC14</f>
        <v/>
      </c>
      <c r="Q586" s="310" t="str">
        <f>'Physical Stats'!AD14</f>
        <v/>
      </c>
      <c r="R586" s="310" t="str">
        <f>'Physical Stats'!AE14</f>
        <v/>
      </c>
      <c r="S586" s="310" t="str">
        <f>'Physical Stats'!AF14</f>
        <v/>
      </c>
      <c r="T586" s="310" t="str">
        <f>'Physical Stats'!AG14</f>
        <v/>
      </c>
      <c r="U586" s="310" t="str">
        <f>'Physical Stats'!AH14</f>
        <v/>
      </c>
      <c r="V586" s="310" t="str">
        <f>'Physical Stats'!AI14</f>
        <v/>
      </c>
      <c r="W586" s="310" t="str">
        <f>'Physical Stats'!AJ14</f>
        <v/>
      </c>
      <c r="X586" s="310" t="str">
        <f>'Physical Stats'!AK14</f>
        <v/>
      </c>
      <c r="Y586" s="310" t="str">
        <f>'Physical Stats'!AL14</f>
        <v/>
      </c>
      <c r="Z586" s="310" t="str">
        <f>'Physical Stats'!AM14</f>
        <v/>
      </c>
      <c r="AA586" s="310" t="str">
        <f>'Physical Stats'!AN14</f>
        <v/>
      </c>
      <c r="AB586" s="310" t="str">
        <f>'Physical Stats'!AO14</f>
        <v/>
      </c>
      <c r="AC586" s="310" t="str">
        <f>'Physical Stats'!AP14</f>
        <v/>
      </c>
      <c r="AD586" s="310" t="str">
        <f>'Physical Stats'!AQ14</f>
        <v/>
      </c>
      <c r="AE586" s="310" t="str">
        <f>'Physical Stats'!AR14</f>
        <v/>
      </c>
      <c r="AF586" s="310" t="str">
        <f>'Physical Stats'!AS14</f>
        <v/>
      </c>
      <c r="AG586" s="310" t="str">
        <f>'Physical Stats'!AT14</f>
        <v/>
      </c>
      <c r="AH586" s="310" t="str">
        <f>'Physical Stats'!AU14</f>
        <v/>
      </c>
      <c r="AI586" s="310" t="str">
        <f>'Physical Stats'!AV14</f>
        <v/>
      </c>
      <c r="AJ586" s="310" t="str">
        <f>'Physical Stats'!AW14</f>
        <v/>
      </c>
      <c r="AK586" s="310" t="str">
        <f>'Physical Stats'!AX14</f>
        <v/>
      </c>
      <c r="AL586" s="310" t="str">
        <f>'Physical Stats'!AY14</f>
        <v/>
      </c>
      <c r="AM586" s="310" t="str">
        <f>'Physical Stats'!AZ14</f>
        <v/>
      </c>
      <c r="AN586" s="310" t="str">
        <f>'Physical Stats'!BA14</f>
        <v/>
      </c>
      <c r="AO586" s="310" t="str">
        <f>'Physical Stats'!BB14</f>
        <v/>
      </c>
      <c r="AP586" s="310" t="str">
        <f>'Physical Stats'!BC14</f>
        <v/>
      </c>
      <c r="AQ586" s="310" t="str">
        <f>'Physical Stats'!BD14</f>
        <v/>
      </c>
      <c r="AR586" s="311" t="str">
        <f>'Physical Stats'!BE14</f>
        <v/>
      </c>
      <c r="AT586" s="314" t="str">
        <f>'Physical Stats'!I14</f>
        <v/>
      </c>
      <c r="AU586" s="67"/>
      <c r="AV586" s="313" t="s">
        <v>18</v>
      </c>
      <c r="AW586" s="52" t="str">
        <f t="shared" ref="AW586:CL586" si="5">IF(COUNTIF($AT$581:$AT$610,"Area vi")&lt;1,"",AVERAGEIF($AT$581:$AT$610,"Area vi",C581:C610))</f>
        <v/>
      </c>
      <c r="AX586" s="315" t="str">
        <f t="shared" si="5"/>
        <v/>
      </c>
      <c r="AY586" s="315" t="str">
        <f t="shared" si="5"/>
        <v/>
      </c>
      <c r="AZ586" s="315" t="str">
        <f t="shared" si="5"/>
        <v/>
      </c>
      <c r="BA586" s="315" t="str">
        <f t="shared" si="5"/>
        <v/>
      </c>
      <c r="BB586" s="315" t="str">
        <f t="shared" si="5"/>
        <v/>
      </c>
      <c r="BC586" s="315" t="str">
        <f t="shared" si="5"/>
        <v/>
      </c>
      <c r="BD586" s="315" t="str">
        <f t="shared" si="5"/>
        <v/>
      </c>
      <c r="BE586" s="315" t="str">
        <f t="shared" si="5"/>
        <v/>
      </c>
      <c r="BF586" s="315" t="str">
        <f t="shared" si="5"/>
        <v/>
      </c>
      <c r="BG586" s="315" t="str">
        <f t="shared" si="5"/>
        <v/>
      </c>
      <c r="BH586" s="315" t="str">
        <f t="shared" si="5"/>
        <v/>
      </c>
      <c r="BI586" s="315" t="str">
        <f t="shared" si="5"/>
        <v/>
      </c>
      <c r="BJ586" s="315" t="str">
        <f t="shared" si="5"/>
        <v/>
      </c>
      <c r="BK586" s="315" t="str">
        <f t="shared" si="5"/>
        <v/>
      </c>
      <c r="BL586" s="315" t="str">
        <f t="shared" si="5"/>
        <v/>
      </c>
      <c r="BM586" s="315" t="str">
        <f t="shared" si="5"/>
        <v/>
      </c>
      <c r="BN586" s="315" t="str">
        <f t="shared" si="5"/>
        <v/>
      </c>
      <c r="BO586" s="315" t="str">
        <f t="shared" si="5"/>
        <v/>
      </c>
      <c r="BP586" s="315" t="str">
        <f t="shared" si="5"/>
        <v/>
      </c>
      <c r="BQ586" s="315" t="str">
        <f t="shared" si="5"/>
        <v/>
      </c>
      <c r="BR586" s="315" t="str">
        <f t="shared" si="5"/>
        <v/>
      </c>
      <c r="BS586" s="315" t="str">
        <f t="shared" si="5"/>
        <v/>
      </c>
      <c r="BT586" s="315" t="str">
        <f t="shared" si="5"/>
        <v/>
      </c>
      <c r="BU586" s="315" t="str">
        <f t="shared" si="5"/>
        <v/>
      </c>
      <c r="BV586" s="315" t="str">
        <f t="shared" si="5"/>
        <v/>
      </c>
      <c r="BW586" s="315" t="str">
        <f t="shared" si="5"/>
        <v/>
      </c>
      <c r="BX586" s="315" t="str">
        <f t="shared" si="5"/>
        <v/>
      </c>
      <c r="BY586" s="315" t="str">
        <f t="shared" si="5"/>
        <v/>
      </c>
      <c r="BZ586" s="315" t="str">
        <f t="shared" si="5"/>
        <v/>
      </c>
      <c r="CA586" s="315" t="str">
        <f t="shared" si="5"/>
        <v/>
      </c>
      <c r="CB586" s="315" t="str">
        <f t="shared" si="5"/>
        <v/>
      </c>
      <c r="CC586" s="315" t="str">
        <f t="shared" si="5"/>
        <v/>
      </c>
      <c r="CD586" s="315" t="str">
        <f t="shared" si="5"/>
        <v/>
      </c>
      <c r="CE586" s="315" t="str">
        <f t="shared" si="5"/>
        <v/>
      </c>
      <c r="CF586" s="315" t="str">
        <f t="shared" si="5"/>
        <v/>
      </c>
      <c r="CG586" s="315" t="str">
        <f t="shared" si="5"/>
        <v/>
      </c>
      <c r="CH586" s="315" t="str">
        <f t="shared" si="5"/>
        <v/>
      </c>
      <c r="CI586" s="315" t="str">
        <f t="shared" si="5"/>
        <v/>
      </c>
      <c r="CJ586" s="315" t="str">
        <f t="shared" si="5"/>
        <v/>
      </c>
      <c r="CK586" s="315" t="str">
        <f t="shared" si="5"/>
        <v/>
      </c>
      <c r="CL586" s="316" t="str">
        <f t="shared" si="5"/>
        <v/>
      </c>
    </row>
    <row r="587" spans="1:90" ht="20.149999999999999" customHeight="1" x14ac:dyDescent="0.35">
      <c r="B587" s="308" t="str">
        <f>IF('Data nodweddion ffisegol'!J15="","",'Data nodweddion ffisegol'!J15)</f>
        <v/>
      </c>
      <c r="C587" s="309" t="str">
        <f>'Physical Stats'!P15</f>
        <v/>
      </c>
      <c r="D587" s="310" t="str">
        <f>'Physical Stats'!Q15</f>
        <v/>
      </c>
      <c r="E587" s="310" t="str">
        <f>'Physical Stats'!R15</f>
        <v/>
      </c>
      <c r="F587" s="310" t="str">
        <f>'Physical Stats'!S15</f>
        <v/>
      </c>
      <c r="G587" s="310" t="str">
        <f>'Physical Stats'!T15</f>
        <v/>
      </c>
      <c r="H587" s="310" t="str">
        <f>'Physical Stats'!U15</f>
        <v/>
      </c>
      <c r="I587" s="310" t="str">
        <f>'Physical Stats'!V15</f>
        <v/>
      </c>
      <c r="J587" s="310" t="str">
        <f>'Physical Stats'!W15</f>
        <v/>
      </c>
      <c r="K587" s="310" t="str">
        <f>'Physical Stats'!X15</f>
        <v/>
      </c>
      <c r="L587" s="310" t="str">
        <f>'Physical Stats'!Y15</f>
        <v/>
      </c>
      <c r="M587" s="310" t="str">
        <f>'Physical Stats'!Z15</f>
        <v/>
      </c>
      <c r="N587" s="310" t="str">
        <f>'Physical Stats'!AA15</f>
        <v/>
      </c>
      <c r="O587" s="310" t="str">
        <f>'Physical Stats'!AB15</f>
        <v/>
      </c>
      <c r="P587" s="310" t="str">
        <f>'Physical Stats'!AC15</f>
        <v/>
      </c>
      <c r="Q587" s="310" t="str">
        <f>'Physical Stats'!AD15</f>
        <v/>
      </c>
      <c r="R587" s="310" t="str">
        <f>'Physical Stats'!AE15</f>
        <v/>
      </c>
      <c r="S587" s="310" t="str">
        <f>'Physical Stats'!AF15</f>
        <v/>
      </c>
      <c r="T587" s="310" t="str">
        <f>'Physical Stats'!AG15</f>
        <v/>
      </c>
      <c r="U587" s="310" t="str">
        <f>'Physical Stats'!AH15</f>
        <v/>
      </c>
      <c r="V587" s="310" t="str">
        <f>'Physical Stats'!AI15</f>
        <v/>
      </c>
      <c r="W587" s="310" t="str">
        <f>'Physical Stats'!AJ15</f>
        <v/>
      </c>
      <c r="X587" s="310" t="str">
        <f>'Physical Stats'!AK15</f>
        <v/>
      </c>
      <c r="Y587" s="310" t="str">
        <f>'Physical Stats'!AL15</f>
        <v/>
      </c>
      <c r="Z587" s="310" t="str">
        <f>'Physical Stats'!AM15</f>
        <v/>
      </c>
      <c r="AA587" s="310" t="str">
        <f>'Physical Stats'!AN15</f>
        <v/>
      </c>
      <c r="AB587" s="310" t="str">
        <f>'Physical Stats'!AO15</f>
        <v/>
      </c>
      <c r="AC587" s="310" t="str">
        <f>'Physical Stats'!AP15</f>
        <v/>
      </c>
      <c r="AD587" s="310" t="str">
        <f>'Physical Stats'!AQ15</f>
        <v/>
      </c>
      <c r="AE587" s="310" t="str">
        <f>'Physical Stats'!AR15</f>
        <v/>
      </c>
      <c r="AF587" s="310" t="str">
        <f>'Physical Stats'!AS15</f>
        <v/>
      </c>
      <c r="AG587" s="310" t="str">
        <f>'Physical Stats'!AT15</f>
        <v/>
      </c>
      <c r="AH587" s="310" t="str">
        <f>'Physical Stats'!AU15</f>
        <v/>
      </c>
      <c r="AI587" s="310" t="str">
        <f>'Physical Stats'!AV15</f>
        <v/>
      </c>
      <c r="AJ587" s="310" t="str">
        <f>'Physical Stats'!AW15</f>
        <v/>
      </c>
      <c r="AK587" s="310" t="str">
        <f>'Physical Stats'!AX15</f>
        <v/>
      </c>
      <c r="AL587" s="310" t="str">
        <f>'Physical Stats'!AY15</f>
        <v/>
      </c>
      <c r="AM587" s="310" t="str">
        <f>'Physical Stats'!AZ15</f>
        <v/>
      </c>
      <c r="AN587" s="310" t="str">
        <f>'Physical Stats'!BA15</f>
        <v/>
      </c>
      <c r="AO587" s="310" t="str">
        <f>'Physical Stats'!BB15</f>
        <v/>
      </c>
      <c r="AP587" s="310" t="str">
        <f>'Physical Stats'!BC15</f>
        <v/>
      </c>
      <c r="AQ587" s="310" t="str">
        <f>'Physical Stats'!BD15</f>
        <v/>
      </c>
      <c r="AR587" s="311" t="str">
        <f>'Physical Stats'!BE15</f>
        <v/>
      </c>
      <c r="AT587" s="314" t="str">
        <f>'Physical Stats'!I15</f>
        <v/>
      </c>
      <c r="AU587" s="67"/>
    </row>
    <row r="588" spans="1:90" ht="20.149999999999999" customHeight="1" x14ac:dyDescent="0.35">
      <c r="B588" s="308" t="str">
        <f>IF('Data nodweddion ffisegol'!J16="","",'Data nodweddion ffisegol'!J16)</f>
        <v/>
      </c>
      <c r="C588" s="309" t="str">
        <f>'Physical Stats'!P16</f>
        <v/>
      </c>
      <c r="D588" s="310" t="str">
        <f>'Physical Stats'!Q16</f>
        <v/>
      </c>
      <c r="E588" s="310" t="str">
        <f>'Physical Stats'!R16</f>
        <v/>
      </c>
      <c r="F588" s="310" t="str">
        <f>'Physical Stats'!S16</f>
        <v/>
      </c>
      <c r="G588" s="310" t="str">
        <f>'Physical Stats'!T16</f>
        <v/>
      </c>
      <c r="H588" s="310" t="str">
        <f>'Physical Stats'!U16</f>
        <v/>
      </c>
      <c r="I588" s="310" t="str">
        <f>'Physical Stats'!V16</f>
        <v/>
      </c>
      <c r="J588" s="310" t="str">
        <f>'Physical Stats'!W16</f>
        <v/>
      </c>
      <c r="K588" s="310" t="str">
        <f>'Physical Stats'!X16</f>
        <v/>
      </c>
      <c r="L588" s="310" t="str">
        <f>'Physical Stats'!Y16</f>
        <v/>
      </c>
      <c r="M588" s="310" t="str">
        <f>'Physical Stats'!Z16</f>
        <v/>
      </c>
      <c r="N588" s="310" t="str">
        <f>'Physical Stats'!AA16</f>
        <v/>
      </c>
      <c r="O588" s="310" t="str">
        <f>'Physical Stats'!AB16</f>
        <v/>
      </c>
      <c r="P588" s="310" t="str">
        <f>'Physical Stats'!AC16</f>
        <v/>
      </c>
      <c r="Q588" s="310" t="str">
        <f>'Physical Stats'!AD16</f>
        <v/>
      </c>
      <c r="R588" s="310" t="str">
        <f>'Physical Stats'!AE16</f>
        <v/>
      </c>
      <c r="S588" s="310" t="str">
        <f>'Physical Stats'!AF16</f>
        <v/>
      </c>
      <c r="T588" s="310" t="str">
        <f>'Physical Stats'!AG16</f>
        <v/>
      </c>
      <c r="U588" s="310" t="str">
        <f>'Physical Stats'!AH16</f>
        <v/>
      </c>
      <c r="V588" s="310" t="str">
        <f>'Physical Stats'!AI16</f>
        <v/>
      </c>
      <c r="W588" s="310" t="str">
        <f>'Physical Stats'!AJ16</f>
        <v/>
      </c>
      <c r="X588" s="310" t="str">
        <f>'Physical Stats'!AK16</f>
        <v/>
      </c>
      <c r="Y588" s="310" t="str">
        <f>'Physical Stats'!AL16</f>
        <v/>
      </c>
      <c r="Z588" s="310" t="str">
        <f>'Physical Stats'!AM16</f>
        <v/>
      </c>
      <c r="AA588" s="310" t="str">
        <f>'Physical Stats'!AN16</f>
        <v/>
      </c>
      <c r="AB588" s="310" t="str">
        <f>'Physical Stats'!AO16</f>
        <v/>
      </c>
      <c r="AC588" s="310" t="str">
        <f>'Physical Stats'!AP16</f>
        <v/>
      </c>
      <c r="AD588" s="310" t="str">
        <f>'Physical Stats'!AQ16</f>
        <v/>
      </c>
      <c r="AE588" s="310" t="str">
        <f>'Physical Stats'!AR16</f>
        <v/>
      </c>
      <c r="AF588" s="310" t="str">
        <f>'Physical Stats'!AS16</f>
        <v/>
      </c>
      <c r="AG588" s="310" t="str">
        <f>'Physical Stats'!AT16</f>
        <v/>
      </c>
      <c r="AH588" s="310" t="str">
        <f>'Physical Stats'!AU16</f>
        <v/>
      </c>
      <c r="AI588" s="310" t="str">
        <f>'Physical Stats'!AV16</f>
        <v/>
      </c>
      <c r="AJ588" s="310" t="str">
        <f>'Physical Stats'!AW16</f>
        <v/>
      </c>
      <c r="AK588" s="310" t="str">
        <f>'Physical Stats'!AX16</f>
        <v/>
      </c>
      <c r="AL588" s="310" t="str">
        <f>'Physical Stats'!AY16</f>
        <v/>
      </c>
      <c r="AM588" s="310" t="str">
        <f>'Physical Stats'!AZ16</f>
        <v/>
      </c>
      <c r="AN588" s="310" t="str">
        <f>'Physical Stats'!BA16</f>
        <v/>
      </c>
      <c r="AO588" s="310" t="str">
        <f>'Physical Stats'!BB16</f>
        <v/>
      </c>
      <c r="AP588" s="310" t="str">
        <f>'Physical Stats'!BC16</f>
        <v/>
      </c>
      <c r="AQ588" s="310" t="str">
        <f>'Physical Stats'!BD16</f>
        <v/>
      </c>
      <c r="AR588" s="311" t="str">
        <f>'Physical Stats'!BE16</f>
        <v/>
      </c>
      <c r="AT588" s="314" t="str">
        <f>'Physical Stats'!I16</f>
        <v/>
      </c>
      <c r="AU588" s="67"/>
    </row>
    <row r="589" spans="1:90" ht="20.149999999999999" customHeight="1" x14ac:dyDescent="0.35">
      <c r="B589" s="308" t="str">
        <f>IF('Data nodweddion ffisegol'!J17="","",'Data nodweddion ffisegol'!J17)</f>
        <v/>
      </c>
      <c r="C589" s="309" t="str">
        <f>'Physical Stats'!P17</f>
        <v/>
      </c>
      <c r="D589" s="310" t="str">
        <f>'Physical Stats'!Q17</f>
        <v/>
      </c>
      <c r="E589" s="310" t="str">
        <f>'Physical Stats'!R17</f>
        <v/>
      </c>
      <c r="F589" s="310" t="str">
        <f>'Physical Stats'!S17</f>
        <v/>
      </c>
      <c r="G589" s="310" t="str">
        <f>'Physical Stats'!T17</f>
        <v/>
      </c>
      <c r="H589" s="310" t="str">
        <f>'Physical Stats'!U17</f>
        <v/>
      </c>
      <c r="I589" s="310" t="str">
        <f>'Physical Stats'!V17</f>
        <v/>
      </c>
      <c r="J589" s="310" t="str">
        <f>'Physical Stats'!W17</f>
        <v/>
      </c>
      <c r="K589" s="310" t="str">
        <f>'Physical Stats'!X17</f>
        <v/>
      </c>
      <c r="L589" s="310" t="str">
        <f>'Physical Stats'!Y17</f>
        <v/>
      </c>
      <c r="M589" s="310" t="str">
        <f>'Physical Stats'!Z17</f>
        <v/>
      </c>
      <c r="N589" s="310" t="str">
        <f>'Physical Stats'!AA17</f>
        <v/>
      </c>
      <c r="O589" s="310" t="str">
        <f>'Physical Stats'!AB17</f>
        <v/>
      </c>
      <c r="P589" s="310" t="str">
        <f>'Physical Stats'!AC17</f>
        <v/>
      </c>
      <c r="Q589" s="310" t="str">
        <f>'Physical Stats'!AD17</f>
        <v/>
      </c>
      <c r="R589" s="310" t="str">
        <f>'Physical Stats'!AE17</f>
        <v/>
      </c>
      <c r="S589" s="310" t="str">
        <f>'Physical Stats'!AF17</f>
        <v/>
      </c>
      <c r="T589" s="310" t="str">
        <f>'Physical Stats'!AG17</f>
        <v/>
      </c>
      <c r="U589" s="310" t="str">
        <f>'Physical Stats'!AH17</f>
        <v/>
      </c>
      <c r="V589" s="310" t="str">
        <f>'Physical Stats'!AI17</f>
        <v/>
      </c>
      <c r="W589" s="310" t="str">
        <f>'Physical Stats'!AJ17</f>
        <v/>
      </c>
      <c r="X589" s="310" t="str">
        <f>'Physical Stats'!AK17</f>
        <v/>
      </c>
      <c r="Y589" s="310" t="str">
        <f>'Physical Stats'!AL17</f>
        <v/>
      </c>
      <c r="Z589" s="310" t="str">
        <f>'Physical Stats'!AM17</f>
        <v/>
      </c>
      <c r="AA589" s="310" t="str">
        <f>'Physical Stats'!AN17</f>
        <v/>
      </c>
      <c r="AB589" s="310" t="str">
        <f>'Physical Stats'!AO17</f>
        <v/>
      </c>
      <c r="AC589" s="310" t="str">
        <f>'Physical Stats'!AP17</f>
        <v/>
      </c>
      <c r="AD589" s="310" t="str">
        <f>'Physical Stats'!AQ17</f>
        <v/>
      </c>
      <c r="AE589" s="310" t="str">
        <f>'Physical Stats'!AR17</f>
        <v/>
      </c>
      <c r="AF589" s="310" t="str">
        <f>'Physical Stats'!AS17</f>
        <v/>
      </c>
      <c r="AG589" s="310" t="str">
        <f>'Physical Stats'!AT17</f>
        <v/>
      </c>
      <c r="AH589" s="310" t="str">
        <f>'Physical Stats'!AU17</f>
        <v/>
      </c>
      <c r="AI589" s="310" t="str">
        <f>'Physical Stats'!AV17</f>
        <v/>
      </c>
      <c r="AJ589" s="310" t="str">
        <f>'Physical Stats'!AW17</f>
        <v/>
      </c>
      <c r="AK589" s="310" t="str">
        <f>'Physical Stats'!AX17</f>
        <v/>
      </c>
      <c r="AL589" s="310" t="str">
        <f>'Physical Stats'!AY17</f>
        <v/>
      </c>
      <c r="AM589" s="310" t="str">
        <f>'Physical Stats'!AZ17</f>
        <v/>
      </c>
      <c r="AN589" s="310" t="str">
        <f>'Physical Stats'!BA17</f>
        <v/>
      </c>
      <c r="AO589" s="310" t="str">
        <f>'Physical Stats'!BB17</f>
        <v/>
      </c>
      <c r="AP589" s="310" t="str">
        <f>'Physical Stats'!BC17</f>
        <v/>
      </c>
      <c r="AQ589" s="310" t="str">
        <f>'Physical Stats'!BD17</f>
        <v/>
      </c>
      <c r="AR589" s="311" t="str">
        <f>'Physical Stats'!BE17</f>
        <v/>
      </c>
      <c r="AT589" s="314" t="str">
        <f>'Physical Stats'!I17</f>
        <v/>
      </c>
      <c r="AU589" s="67"/>
    </row>
    <row r="590" spans="1:90" ht="20.149999999999999" customHeight="1" x14ac:dyDescent="0.35">
      <c r="B590" s="308" t="str">
        <f>IF('Data nodweddion ffisegol'!J18="","",'Data nodweddion ffisegol'!J18)</f>
        <v/>
      </c>
      <c r="C590" s="309" t="str">
        <f>'Physical Stats'!P18</f>
        <v/>
      </c>
      <c r="D590" s="310" t="str">
        <f>'Physical Stats'!Q18</f>
        <v/>
      </c>
      <c r="E590" s="310" t="str">
        <f>'Physical Stats'!R18</f>
        <v/>
      </c>
      <c r="F590" s="310" t="str">
        <f>'Physical Stats'!S18</f>
        <v/>
      </c>
      <c r="G590" s="310" t="str">
        <f>'Physical Stats'!T18</f>
        <v/>
      </c>
      <c r="H590" s="310" t="str">
        <f>'Physical Stats'!U18</f>
        <v/>
      </c>
      <c r="I590" s="310" t="str">
        <f>'Physical Stats'!V18</f>
        <v/>
      </c>
      <c r="J590" s="310" t="str">
        <f>'Physical Stats'!W18</f>
        <v/>
      </c>
      <c r="K590" s="310" t="str">
        <f>'Physical Stats'!X18</f>
        <v/>
      </c>
      <c r="L590" s="310" t="str">
        <f>'Physical Stats'!Y18</f>
        <v/>
      </c>
      <c r="M590" s="310" t="str">
        <f>'Physical Stats'!Z18</f>
        <v/>
      </c>
      <c r="N590" s="310" t="str">
        <f>'Physical Stats'!AA18</f>
        <v/>
      </c>
      <c r="O590" s="310" t="str">
        <f>'Physical Stats'!AB18</f>
        <v/>
      </c>
      <c r="P590" s="310" t="str">
        <f>'Physical Stats'!AC18</f>
        <v/>
      </c>
      <c r="Q590" s="310" t="str">
        <f>'Physical Stats'!AD18</f>
        <v/>
      </c>
      <c r="R590" s="310" t="str">
        <f>'Physical Stats'!AE18</f>
        <v/>
      </c>
      <c r="S590" s="310" t="str">
        <f>'Physical Stats'!AF18</f>
        <v/>
      </c>
      <c r="T590" s="310" t="str">
        <f>'Physical Stats'!AG18</f>
        <v/>
      </c>
      <c r="U590" s="310" t="str">
        <f>'Physical Stats'!AH18</f>
        <v/>
      </c>
      <c r="V590" s="310" t="str">
        <f>'Physical Stats'!AI18</f>
        <v/>
      </c>
      <c r="W590" s="310" t="str">
        <f>'Physical Stats'!AJ18</f>
        <v/>
      </c>
      <c r="X590" s="310" t="str">
        <f>'Physical Stats'!AK18</f>
        <v/>
      </c>
      <c r="Y590" s="310" t="str">
        <f>'Physical Stats'!AL18</f>
        <v/>
      </c>
      <c r="Z590" s="310" t="str">
        <f>'Physical Stats'!AM18</f>
        <v/>
      </c>
      <c r="AA590" s="310" t="str">
        <f>'Physical Stats'!AN18</f>
        <v/>
      </c>
      <c r="AB590" s="310" t="str">
        <f>'Physical Stats'!AO18</f>
        <v/>
      </c>
      <c r="AC590" s="310" t="str">
        <f>'Physical Stats'!AP18</f>
        <v/>
      </c>
      <c r="AD590" s="310" t="str">
        <f>'Physical Stats'!AQ18</f>
        <v/>
      </c>
      <c r="AE590" s="310" t="str">
        <f>'Physical Stats'!AR18</f>
        <v/>
      </c>
      <c r="AF590" s="310" t="str">
        <f>'Physical Stats'!AS18</f>
        <v/>
      </c>
      <c r="AG590" s="310" t="str">
        <f>'Physical Stats'!AT18</f>
        <v/>
      </c>
      <c r="AH590" s="310" t="str">
        <f>'Physical Stats'!AU18</f>
        <v/>
      </c>
      <c r="AI590" s="310" t="str">
        <f>'Physical Stats'!AV18</f>
        <v/>
      </c>
      <c r="AJ590" s="310" t="str">
        <f>'Physical Stats'!AW18</f>
        <v/>
      </c>
      <c r="AK590" s="310" t="str">
        <f>'Physical Stats'!AX18</f>
        <v/>
      </c>
      <c r="AL590" s="310" t="str">
        <f>'Physical Stats'!AY18</f>
        <v/>
      </c>
      <c r="AM590" s="310" t="str">
        <f>'Physical Stats'!AZ18</f>
        <v/>
      </c>
      <c r="AN590" s="310" t="str">
        <f>'Physical Stats'!BA18</f>
        <v/>
      </c>
      <c r="AO590" s="310" t="str">
        <f>'Physical Stats'!BB18</f>
        <v/>
      </c>
      <c r="AP590" s="310" t="str">
        <f>'Physical Stats'!BC18</f>
        <v/>
      </c>
      <c r="AQ590" s="310" t="str">
        <f>'Physical Stats'!BD18</f>
        <v/>
      </c>
      <c r="AR590" s="311" t="str">
        <f>'Physical Stats'!BE18</f>
        <v/>
      </c>
      <c r="AT590" s="314" t="str">
        <f>'Physical Stats'!I18</f>
        <v/>
      </c>
      <c r="AU590" s="67"/>
    </row>
    <row r="591" spans="1:90" ht="20.149999999999999" customHeight="1" x14ac:dyDescent="0.35">
      <c r="B591" s="308" t="str">
        <f>IF('Data nodweddion ffisegol'!J19="","",'Data nodweddion ffisegol'!J19)</f>
        <v/>
      </c>
      <c r="C591" s="309" t="str">
        <f>'Physical Stats'!P19</f>
        <v/>
      </c>
      <c r="D591" s="310" t="str">
        <f>'Physical Stats'!Q19</f>
        <v/>
      </c>
      <c r="E591" s="310" t="str">
        <f>'Physical Stats'!R19</f>
        <v/>
      </c>
      <c r="F591" s="310" t="str">
        <f>'Physical Stats'!S19</f>
        <v/>
      </c>
      <c r="G591" s="310" t="str">
        <f>'Physical Stats'!T19</f>
        <v/>
      </c>
      <c r="H591" s="310" t="str">
        <f>'Physical Stats'!U19</f>
        <v/>
      </c>
      <c r="I591" s="310" t="str">
        <f>'Physical Stats'!V19</f>
        <v/>
      </c>
      <c r="J591" s="310" t="str">
        <f>'Physical Stats'!W19</f>
        <v/>
      </c>
      <c r="K591" s="310" t="str">
        <f>'Physical Stats'!X19</f>
        <v/>
      </c>
      <c r="L591" s="310" t="str">
        <f>'Physical Stats'!Y19</f>
        <v/>
      </c>
      <c r="M591" s="310" t="str">
        <f>'Physical Stats'!Z19</f>
        <v/>
      </c>
      <c r="N591" s="310" t="str">
        <f>'Physical Stats'!AA19</f>
        <v/>
      </c>
      <c r="O591" s="310" t="str">
        <f>'Physical Stats'!AB19</f>
        <v/>
      </c>
      <c r="P591" s="310" t="str">
        <f>'Physical Stats'!AC19</f>
        <v/>
      </c>
      <c r="Q591" s="310" t="str">
        <f>'Physical Stats'!AD19</f>
        <v/>
      </c>
      <c r="R591" s="310" t="str">
        <f>'Physical Stats'!AE19</f>
        <v/>
      </c>
      <c r="S591" s="310" t="str">
        <f>'Physical Stats'!AF19</f>
        <v/>
      </c>
      <c r="T591" s="310" t="str">
        <f>'Physical Stats'!AG19</f>
        <v/>
      </c>
      <c r="U591" s="310" t="str">
        <f>'Physical Stats'!AH19</f>
        <v/>
      </c>
      <c r="V591" s="310" t="str">
        <f>'Physical Stats'!AI19</f>
        <v/>
      </c>
      <c r="W591" s="310" t="str">
        <f>'Physical Stats'!AJ19</f>
        <v/>
      </c>
      <c r="X591" s="310" t="str">
        <f>'Physical Stats'!AK19</f>
        <v/>
      </c>
      <c r="Y591" s="310" t="str">
        <f>'Physical Stats'!AL19</f>
        <v/>
      </c>
      <c r="Z591" s="310" t="str">
        <f>'Physical Stats'!AM19</f>
        <v/>
      </c>
      <c r="AA591" s="310" t="str">
        <f>'Physical Stats'!AN19</f>
        <v/>
      </c>
      <c r="AB591" s="310" t="str">
        <f>'Physical Stats'!AO19</f>
        <v/>
      </c>
      <c r="AC591" s="310" t="str">
        <f>'Physical Stats'!AP19</f>
        <v/>
      </c>
      <c r="AD591" s="310" t="str">
        <f>'Physical Stats'!AQ19</f>
        <v/>
      </c>
      <c r="AE591" s="310" t="str">
        <f>'Physical Stats'!AR19</f>
        <v/>
      </c>
      <c r="AF591" s="310" t="str">
        <f>'Physical Stats'!AS19</f>
        <v/>
      </c>
      <c r="AG591" s="310" t="str">
        <f>'Physical Stats'!AT19</f>
        <v/>
      </c>
      <c r="AH591" s="310" t="str">
        <f>'Physical Stats'!AU19</f>
        <v/>
      </c>
      <c r="AI591" s="310" t="str">
        <f>'Physical Stats'!AV19</f>
        <v/>
      </c>
      <c r="AJ591" s="310" t="str">
        <f>'Physical Stats'!AW19</f>
        <v/>
      </c>
      <c r="AK591" s="310" t="str">
        <f>'Physical Stats'!AX19</f>
        <v/>
      </c>
      <c r="AL591" s="310" t="str">
        <f>'Physical Stats'!AY19</f>
        <v/>
      </c>
      <c r="AM591" s="310" t="str">
        <f>'Physical Stats'!AZ19</f>
        <v/>
      </c>
      <c r="AN591" s="310" t="str">
        <f>'Physical Stats'!BA19</f>
        <v/>
      </c>
      <c r="AO591" s="310" t="str">
        <f>'Physical Stats'!BB19</f>
        <v/>
      </c>
      <c r="AP591" s="310" t="str">
        <f>'Physical Stats'!BC19</f>
        <v/>
      </c>
      <c r="AQ591" s="310" t="str">
        <f>'Physical Stats'!BD19</f>
        <v/>
      </c>
      <c r="AR591" s="311" t="str">
        <f>'Physical Stats'!BE19</f>
        <v/>
      </c>
      <c r="AT591" s="314" t="str">
        <f>'Physical Stats'!I19</f>
        <v/>
      </c>
      <c r="AU591" s="67"/>
    </row>
    <row r="592" spans="1:90" ht="20.149999999999999" customHeight="1" x14ac:dyDescent="0.35">
      <c r="B592" s="308" t="str">
        <f>IF('Data nodweddion ffisegol'!J20="","",'Data nodweddion ffisegol'!J20)</f>
        <v/>
      </c>
      <c r="C592" s="309" t="str">
        <f>'Physical Stats'!P20</f>
        <v/>
      </c>
      <c r="D592" s="310" t="str">
        <f>'Physical Stats'!Q20</f>
        <v/>
      </c>
      <c r="E592" s="310" t="str">
        <f>'Physical Stats'!R20</f>
        <v/>
      </c>
      <c r="F592" s="310" t="str">
        <f>'Physical Stats'!S20</f>
        <v/>
      </c>
      <c r="G592" s="310" t="str">
        <f>'Physical Stats'!T20</f>
        <v/>
      </c>
      <c r="H592" s="310" t="str">
        <f>'Physical Stats'!U20</f>
        <v/>
      </c>
      <c r="I592" s="310" t="str">
        <f>'Physical Stats'!V20</f>
        <v/>
      </c>
      <c r="J592" s="310" t="str">
        <f>'Physical Stats'!W20</f>
        <v/>
      </c>
      <c r="K592" s="310" t="str">
        <f>'Physical Stats'!X20</f>
        <v/>
      </c>
      <c r="L592" s="310" t="str">
        <f>'Physical Stats'!Y20</f>
        <v/>
      </c>
      <c r="M592" s="310" t="str">
        <f>'Physical Stats'!Z20</f>
        <v/>
      </c>
      <c r="N592" s="310" t="str">
        <f>'Physical Stats'!AA20</f>
        <v/>
      </c>
      <c r="O592" s="310" t="str">
        <f>'Physical Stats'!AB20</f>
        <v/>
      </c>
      <c r="P592" s="310" t="str">
        <f>'Physical Stats'!AC20</f>
        <v/>
      </c>
      <c r="Q592" s="310" t="str">
        <f>'Physical Stats'!AD20</f>
        <v/>
      </c>
      <c r="R592" s="310" t="str">
        <f>'Physical Stats'!AE20</f>
        <v/>
      </c>
      <c r="S592" s="310" t="str">
        <f>'Physical Stats'!AF20</f>
        <v/>
      </c>
      <c r="T592" s="310" t="str">
        <f>'Physical Stats'!AG20</f>
        <v/>
      </c>
      <c r="U592" s="310" t="str">
        <f>'Physical Stats'!AH20</f>
        <v/>
      </c>
      <c r="V592" s="310" t="str">
        <f>'Physical Stats'!AI20</f>
        <v/>
      </c>
      <c r="W592" s="310" t="str">
        <f>'Physical Stats'!AJ20</f>
        <v/>
      </c>
      <c r="X592" s="310" t="str">
        <f>'Physical Stats'!AK20</f>
        <v/>
      </c>
      <c r="Y592" s="310" t="str">
        <f>'Physical Stats'!AL20</f>
        <v/>
      </c>
      <c r="Z592" s="310" t="str">
        <f>'Physical Stats'!AM20</f>
        <v/>
      </c>
      <c r="AA592" s="310" t="str">
        <f>'Physical Stats'!AN20</f>
        <v/>
      </c>
      <c r="AB592" s="310" t="str">
        <f>'Physical Stats'!AO20</f>
        <v/>
      </c>
      <c r="AC592" s="310" t="str">
        <f>'Physical Stats'!AP20</f>
        <v/>
      </c>
      <c r="AD592" s="310" t="str">
        <f>'Physical Stats'!AQ20</f>
        <v/>
      </c>
      <c r="AE592" s="310" t="str">
        <f>'Physical Stats'!AR20</f>
        <v/>
      </c>
      <c r="AF592" s="310" t="str">
        <f>'Physical Stats'!AS20</f>
        <v/>
      </c>
      <c r="AG592" s="310" t="str">
        <f>'Physical Stats'!AT20</f>
        <v/>
      </c>
      <c r="AH592" s="310" t="str">
        <f>'Physical Stats'!AU20</f>
        <v/>
      </c>
      <c r="AI592" s="310" t="str">
        <f>'Physical Stats'!AV20</f>
        <v/>
      </c>
      <c r="AJ592" s="310" t="str">
        <f>'Physical Stats'!AW20</f>
        <v/>
      </c>
      <c r="AK592" s="310" t="str">
        <f>'Physical Stats'!AX20</f>
        <v/>
      </c>
      <c r="AL592" s="310" t="str">
        <f>'Physical Stats'!AY20</f>
        <v/>
      </c>
      <c r="AM592" s="310" t="str">
        <f>'Physical Stats'!AZ20</f>
        <v/>
      </c>
      <c r="AN592" s="310" t="str">
        <f>'Physical Stats'!BA20</f>
        <v/>
      </c>
      <c r="AO592" s="310" t="str">
        <f>'Physical Stats'!BB20</f>
        <v/>
      </c>
      <c r="AP592" s="310" t="str">
        <f>'Physical Stats'!BC20</f>
        <v/>
      </c>
      <c r="AQ592" s="310" t="str">
        <f>'Physical Stats'!BD20</f>
        <v/>
      </c>
      <c r="AR592" s="311" t="str">
        <f>'Physical Stats'!BE20</f>
        <v/>
      </c>
      <c r="AT592" s="314" t="str">
        <f>'Physical Stats'!I20</f>
        <v/>
      </c>
      <c r="AU592" s="67"/>
    </row>
    <row r="593" spans="2:47" ht="20.149999999999999" customHeight="1" x14ac:dyDescent="0.35">
      <c r="B593" s="308" t="str">
        <f>IF('Data nodweddion ffisegol'!J21="","",'Data nodweddion ffisegol'!J21)</f>
        <v/>
      </c>
      <c r="C593" s="309" t="str">
        <f>'Physical Stats'!P21</f>
        <v/>
      </c>
      <c r="D593" s="310" t="str">
        <f>'Physical Stats'!Q21</f>
        <v/>
      </c>
      <c r="E593" s="310" t="str">
        <f>'Physical Stats'!R21</f>
        <v/>
      </c>
      <c r="F593" s="310" t="str">
        <f>'Physical Stats'!S21</f>
        <v/>
      </c>
      <c r="G593" s="310" t="str">
        <f>'Physical Stats'!T21</f>
        <v/>
      </c>
      <c r="H593" s="310" t="str">
        <f>'Physical Stats'!U21</f>
        <v/>
      </c>
      <c r="I593" s="310" t="str">
        <f>'Physical Stats'!V21</f>
        <v/>
      </c>
      <c r="J593" s="310" t="str">
        <f>'Physical Stats'!W21</f>
        <v/>
      </c>
      <c r="K593" s="310" t="str">
        <f>'Physical Stats'!X21</f>
        <v/>
      </c>
      <c r="L593" s="310" t="str">
        <f>'Physical Stats'!Y21</f>
        <v/>
      </c>
      <c r="M593" s="310" t="str">
        <f>'Physical Stats'!Z21</f>
        <v/>
      </c>
      <c r="N593" s="310" t="str">
        <f>'Physical Stats'!AA21</f>
        <v/>
      </c>
      <c r="O593" s="310" t="str">
        <f>'Physical Stats'!AB21</f>
        <v/>
      </c>
      <c r="P593" s="310" t="str">
        <f>'Physical Stats'!AC21</f>
        <v/>
      </c>
      <c r="Q593" s="310" t="str">
        <f>'Physical Stats'!AD21</f>
        <v/>
      </c>
      <c r="R593" s="310" t="str">
        <f>'Physical Stats'!AE21</f>
        <v/>
      </c>
      <c r="S593" s="310" t="str">
        <f>'Physical Stats'!AF21</f>
        <v/>
      </c>
      <c r="T593" s="310" t="str">
        <f>'Physical Stats'!AG21</f>
        <v/>
      </c>
      <c r="U593" s="310" t="str">
        <f>'Physical Stats'!AH21</f>
        <v/>
      </c>
      <c r="V593" s="310" t="str">
        <f>'Physical Stats'!AI21</f>
        <v/>
      </c>
      <c r="W593" s="310" t="str">
        <f>'Physical Stats'!AJ21</f>
        <v/>
      </c>
      <c r="X593" s="310" t="str">
        <f>'Physical Stats'!AK21</f>
        <v/>
      </c>
      <c r="Y593" s="310" t="str">
        <f>'Physical Stats'!AL21</f>
        <v/>
      </c>
      <c r="Z593" s="310" t="str">
        <f>'Physical Stats'!AM21</f>
        <v/>
      </c>
      <c r="AA593" s="310" t="str">
        <f>'Physical Stats'!AN21</f>
        <v/>
      </c>
      <c r="AB593" s="310" t="str">
        <f>'Physical Stats'!AO21</f>
        <v/>
      </c>
      <c r="AC593" s="310" t="str">
        <f>'Physical Stats'!AP21</f>
        <v/>
      </c>
      <c r="AD593" s="310" t="str">
        <f>'Physical Stats'!AQ21</f>
        <v/>
      </c>
      <c r="AE593" s="310" t="str">
        <f>'Physical Stats'!AR21</f>
        <v/>
      </c>
      <c r="AF593" s="310" t="str">
        <f>'Physical Stats'!AS21</f>
        <v/>
      </c>
      <c r="AG593" s="310" t="str">
        <f>'Physical Stats'!AT21</f>
        <v/>
      </c>
      <c r="AH593" s="310" t="str">
        <f>'Physical Stats'!AU21</f>
        <v/>
      </c>
      <c r="AI593" s="310" t="str">
        <f>'Physical Stats'!AV21</f>
        <v/>
      </c>
      <c r="AJ593" s="310" t="str">
        <f>'Physical Stats'!AW21</f>
        <v/>
      </c>
      <c r="AK593" s="310" t="str">
        <f>'Physical Stats'!AX21</f>
        <v/>
      </c>
      <c r="AL593" s="310" t="str">
        <f>'Physical Stats'!AY21</f>
        <v/>
      </c>
      <c r="AM593" s="310" t="str">
        <f>'Physical Stats'!AZ21</f>
        <v/>
      </c>
      <c r="AN593" s="310" t="str">
        <f>'Physical Stats'!BA21</f>
        <v/>
      </c>
      <c r="AO593" s="310" t="str">
        <f>'Physical Stats'!BB21</f>
        <v/>
      </c>
      <c r="AP593" s="310" t="str">
        <f>'Physical Stats'!BC21</f>
        <v/>
      </c>
      <c r="AQ593" s="310" t="str">
        <f>'Physical Stats'!BD21</f>
        <v/>
      </c>
      <c r="AR593" s="311" t="str">
        <f>'Physical Stats'!BE21</f>
        <v/>
      </c>
      <c r="AT593" s="314" t="str">
        <f>'Physical Stats'!I21</f>
        <v/>
      </c>
      <c r="AU593" s="67"/>
    </row>
    <row r="594" spans="2:47" ht="20.149999999999999" customHeight="1" x14ac:dyDescent="0.35">
      <c r="B594" s="308" t="str">
        <f>IF('Data nodweddion ffisegol'!J22="","",'Data nodweddion ffisegol'!J22)</f>
        <v/>
      </c>
      <c r="C594" s="309" t="str">
        <f>'Physical Stats'!P22</f>
        <v/>
      </c>
      <c r="D594" s="310" t="str">
        <f>'Physical Stats'!Q22</f>
        <v/>
      </c>
      <c r="E594" s="310" t="str">
        <f>'Physical Stats'!R22</f>
        <v/>
      </c>
      <c r="F594" s="310" t="str">
        <f>'Physical Stats'!S22</f>
        <v/>
      </c>
      <c r="G594" s="310" t="str">
        <f>'Physical Stats'!T22</f>
        <v/>
      </c>
      <c r="H594" s="310" t="str">
        <f>'Physical Stats'!U22</f>
        <v/>
      </c>
      <c r="I594" s="310" t="str">
        <f>'Physical Stats'!V22</f>
        <v/>
      </c>
      <c r="J594" s="310" t="str">
        <f>'Physical Stats'!W22</f>
        <v/>
      </c>
      <c r="K594" s="310" t="str">
        <f>'Physical Stats'!X22</f>
        <v/>
      </c>
      <c r="L594" s="310" t="str">
        <f>'Physical Stats'!Y22</f>
        <v/>
      </c>
      <c r="M594" s="310" t="str">
        <f>'Physical Stats'!Z22</f>
        <v/>
      </c>
      <c r="N594" s="310" t="str">
        <f>'Physical Stats'!AA22</f>
        <v/>
      </c>
      <c r="O594" s="310" t="str">
        <f>'Physical Stats'!AB22</f>
        <v/>
      </c>
      <c r="P594" s="310" t="str">
        <f>'Physical Stats'!AC22</f>
        <v/>
      </c>
      <c r="Q594" s="310" t="str">
        <f>'Physical Stats'!AD22</f>
        <v/>
      </c>
      <c r="R594" s="310" t="str">
        <f>'Physical Stats'!AE22</f>
        <v/>
      </c>
      <c r="S594" s="310" t="str">
        <f>'Physical Stats'!AF22</f>
        <v/>
      </c>
      <c r="T594" s="310" t="str">
        <f>'Physical Stats'!AG22</f>
        <v/>
      </c>
      <c r="U594" s="310" t="str">
        <f>'Physical Stats'!AH22</f>
        <v/>
      </c>
      <c r="V594" s="310" t="str">
        <f>'Physical Stats'!AI22</f>
        <v/>
      </c>
      <c r="W594" s="310" t="str">
        <f>'Physical Stats'!AJ22</f>
        <v/>
      </c>
      <c r="X594" s="310" t="str">
        <f>'Physical Stats'!AK22</f>
        <v/>
      </c>
      <c r="Y594" s="310" t="str">
        <f>'Physical Stats'!AL22</f>
        <v/>
      </c>
      <c r="Z594" s="310" t="str">
        <f>'Physical Stats'!AM22</f>
        <v/>
      </c>
      <c r="AA594" s="310" t="str">
        <f>'Physical Stats'!AN22</f>
        <v/>
      </c>
      <c r="AB594" s="310" t="str">
        <f>'Physical Stats'!AO22</f>
        <v/>
      </c>
      <c r="AC594" s="310" t="str">
        <f>'Physical Stats'!AP22</f>
        <v/>
      </c>
      <c r="AD594" s="310" t="str">
        <f>'Physical Stats'!AQ22</f>
        <v/>
      </c>
      <c r="AE594" s="310" t="str">
        <f>'Physical Stats'!AR22</f>
        <v/>
      </c>
      <c r="AF594" s="310" t="str">
        <f>'Physical Stats'!AS22</f>
        <v/>
      </c>
      <c r="AG594" s="310" t="str">
        <f>'Physical Stats'!AT22</f>
        <v/>
      </c>
      <c r="AH594" s="310" t="str">
        <f>'Physical Stats'!AU22</f>
        <v/>
      </c>
      <c r="AI594" s="310" t="str">
        <f>'Physical Stats'!AV22</f>
        <v/>
      </c>
      <c r="AJ594" s="310" t="str">
        <f>'Physical Stats'!AW22</f>
        <v/>
      </c>
      <c r="AK594" s="310" t="str">
        <f>'Physical Stats'!AX22</f>
        <v/>
      </c>
      <c r="AL594" s="310" t="str">
        <f>'Physical Stats'!AY22</f>
        <v/>
      </c>
      <c r="AM594" s="310" t="str">
        <f>'Physical Stats'!AZ22</f>
        <v/>
      </c>
      <c r="AN594" s="310" t="str">
        <f>'Physical Stats'!BA22</f>
        <v/>
      </c>
      <c r="AO594" s="310" t="str">
        <f>'Physical Stats'!BB22</f>
        <v/>
      </c>
      <c r="AP594" s="310" t="str">
        <f>'Physical Stats'!BC22</f>
        <v/>
      </c>
      <c r="AQ594" s="310" t="str">
        <f>'Physical Stats'!BD22</f>
        <v/>
      </c>
      <c r="AR594" s="311" t="str">
        <f>'Physical Stats'!BE22</f>
        <v/>
      </c>
      <c r="AT594" s="314" t="str">
        <f>'Physical Stats'!I22</f>
        <v/>
      </c>
      <c r="AU594" s="67"/>
    </row>
    <row r="595" spans="2:47" ht="20.149999999999999" customHeight="1" x14ac:dyDescent="0.35">
      <c r="B595" s="308" t="str">
        <f>IF('Data nodweddion ffisegol'!J23="","",'Data nodweddion ffisegol'!J23)</f>
        <v/>
      </c>
      <c r="C595" s="309" t="str">
        <f>'Physical Stats'!P23</f>
        <v/>
      </c>
      <c r="D595" s="310" t="str">
        <f>'Physical Stats'!Q23</f>
        <v/>
      </c>
      <c r="E595" s="310" t="str">
        <f>'Physical Stats'!R23</f>
        <v/>
      </c>
      <c r="F595" s="310" t="str">
        <f>'Physical Stats'!S23</f>
        <v/>
      </c>
      <c r="G595" s="310" t="str">
        <f>'Physical Stats'!T23</f>
        <v/>
      </c>
      <c r="H595" s="310" t="str">
        <f>'Physical Stats'!U23</f>
        <v/>
      </c>
      <c r="I595" s="310" t="str">
        <f>'Physical Stats'!V23</f>
        <v/>
      </c>
      <c r="J595" s="310" t="str">
        <f>'Physical Stats'!W23</f>
        <v/>
      </c>
      <c r="K595" s="310" t="str">
        <f>'Physical Stats'!X23</f>
        <v/>
      </c>
      <c r="L595" s="310" t="str">
        <f>'Physical Stats'!Y23</f>
        <v/>
      </c>
      <c r="M595" s="310" t="str">
        <f>'Physical Stats'!Z23</f>
        <v/>
      </c>
      <c r="N595" s="310" t="str">
        <f>'Physical Stats'!AA23</f>
        <v/>
      </c>
      <c r="O595" s="310" t="str">
        <f>'Physical Stats'!AB23</f>
        <v/>
      </c>
      <c r="P595" s="310" t="str">
        <f>'Physical Stats'!AC23</f>
        <v/>
      </c>
      <c r="Q595" s="310" t="str">
        <f>'Physical Stats'!AD23</f>
        <v/>
      </c>
      <c r="R595" s="310" t="str">
        <f>'Physical Stats'!AE23</f>
        <v/>
      </c>
      <c r="S595" s="310" t="str">
        <f>'Physical Stats'!AF23</f>
        <v/>
      </c>
      <c r="T595" s="310" t="str">
        <f>'Physical Stats'!AG23</f>
        <v/>
      </c>
      <c r="U595" s="310" t="str">
        <f>'Physical Stats'!AH23</f>
        <v/>
      </c>
      <c r="V595" s="310" t="str">
        <f>'Physical Stats'!AI23</f>
        <v/>
      </c>
      <c r="W595" s="310" t="str">
        <f>'Physical Stats'!AJ23</f>
        <v/>
      </c>
      <c r="X595" s="310" t="str">
        <f>'Physical Stats'!AK23</f>
        <v/>
      </c>
      <c r="Y595" s="310" t="str">
        <f>'Physical Stats'!AL23</f>
        <v/>
      </c>
      <c r="Z595" s="310" t="str">
        <f>'Physical Stats'!AM23</f>
        <v/>
      </c>
      <c r="AA595" s="310" t="str">
        <f>'Physical Stats'!AN23</f>
        <v/>
      </c>
      <c r="AB595" s="310" t="str">
        <f>'Physical Stats'!AO23</f>
        <v/>
      </c>
      <c r="AC595" s="310" t="str">
        <f>'Physical Stats'!AP23</f>
        <v/>
      </c>
      <c r="AD595" s="310" t="str">
        <f>'Physical Stats'!AQ23</f>
        <v/>
      </c>
      <c r="AE595" s="310" t="str">
        <f>'Physical Stats'!AR23</f>
        <v/>
      </c>
      <c r="AF595" s="310" t="str">
        <f>'Physical Stats'!AS23</f>
        <v/>
      </c>
      <c r="AG595" s="310" t="str">
        <f>'Physical Stats'!AT23</f>
        <v/>
      </c>
      <c r="AH595" s="310" t="str">
        <f>'Physical Stats'!AU23</f>
        <v/>
      </c>
      <c r="AI595" s="310" t="str">
        <f>'Physical Stats'!AV23</f>
        <v/>
      </c>
      <c r="AJ595" s="310" t="str">
        <f>'Physical Stats'!AW23</f>
        <v/>
      </c>
      <c r="AK595" s="310" t="str">
        <f>'Physical Stats'!AX23</f>
        <v/>
      </c>
      <c r="AL595" s="310" t="str">
        <f>'Physical Stats'!AY23</f>
        <v/>
      </c>
      <c r="AM595" s="310" t="str">
        <f>'Physical Stats'!AZ23</f>
        <v/>
      </c>
      <c r="AN595" s="310" t="str">
        <f>'Physical Stats'!BA23</f>
        <v/>
      </c>
      <c r="AO595" s="310" t="str">
        <f>'Physical Stats'!BB23</f>
        <v/>
      </c>
      <c r="AP595" s="310" t="str">
        <f>'Physical Stats'!BC23</f>
        <v/>
      </c>
      <c r="AQ595" s="310" t="str">
        <f>'Physical Stats'!BD23</f>
        <v/>
      </c>
      <c r="AR595" s="311" t="str">
        <f>'Physical Stats'!BE23</f>
        <v/>
      </c>
      <c r="AT595" s="314" t="str">
        <f>'Physical Stats'!I23</f>
        <v/>
      </c>
      <c r="AU595" s="67"/>
    </row>
    <row r="596" spans="2:47" ht="20.149999999999999" customHeight="1" x14ac:dyDescent="0.35">
      <c r="B596" s="308" t="str">
        <f>IF('Data nodweddion ffisegol'!J24="","",'Data nodweddion ffisegol'!J24)</f>
        <v/>
      </c>
      <c r="C596" s="309" t="str">
        <f>'Physical Stats'!P24</f>
        <v/>
      </c>
      <c r="D596" s="310" t="str">
        <f>'Physical Stats'!Q24</f>
        <v/>
      </c>
      <c r="E596" s="310" t="str">
        <f>'Physical Stats'!R24</f>
        <v/>
      </c>
      <c r="F596" s="310" t="str">
        <f>'Physical Stats'!S24</f>
        <v/>
      </c>
      <c r="G596" s="310" t="str">
        <f>'Physical Stats'!T24</f>
        <v/>
      </c>
      <c r="H596" s="310" t="str">
        <f>'Physical Stats'!U24</f>
        <v/>
      </c>
      <c r="I596" s="310" t="str">
        <f>'Physical Stats'!V24</f>
        <v/>
      </c>
      <c r="J596" s="310" t="str">
        <f>'Physical Stats'!W24</f>
        <v/>
      </c>
      <c r="K596" s="310" t="str">
        <f>'Physical Stats'!X24</f>
        <v/>
      </c>
      <c r="L596" s="310" t="str">
        <f>'Physical Stats'!Y24</f>
        <v/>
      </c>
      <c r="M596" s="310" t="str">
        <f>'Physical Stats'!Z24</f>
        <v/>
      </c>
      <c r="N596" s="310" t="str">
        <f>'Physical Stats'!AA24</f>
        <v/>
      </c>
      <c r="O596" s="310" t="str">
        <f>'Physical Stats'!AB24</f>
        <v/>
      </c>
      <c r="P596" s="310" t="str">
        <f>'Physical Stats'!AC24</f>
        <v/>
      </c>
      <c r="Q596" s="310" t="str">
        <f>'Physical Stats'!AD24</f>
        <v/>
      </c>
      <c r="R596" s="310" t="str">
        <f>'Physical Stats'!AE24</f>
        <v/>
      </c>
      <c r="S596" s="310" t="str">
        <f>'Physical Stats'!AF24</f>
        <v/>
      </c>
      <c r="T596" s="310" t="str">
        <f>'Physical Stats'!AG24</f>
        <v/>
      </c>
      <c r="U596" s="310" t="str">
        <f>'Physical Stats'!AH24</f>
        <v/>
      </c>
      <c r="V596" s="310" t="str">
        <f>'Physical Stats'!AI24</f>
        <v/>
      </c>
      <c r="W596" s="310" t="str">
        <f>'Physical Stats'!AJ24</f>
        <v/>
      </c>
      <c r="X596" s="310" t="str">
        <f>'Physical Stats'!AK24</f>
        <v/>
      </c>
      <c r="Y596" s="310" t="str">
        <f>'Physical Stats'!AL24</f>
        <v/>
      </c>
      <c r="Z596" s="310" t="str">
        <f>'Physical Stats'!AM24</f>
        <v/>
      </c>
      <c r="AA596" s="310" t="str">
        <f>'Physical Stats'!AN24</f>
        <v/>
      </c>
      <c r="AB596" s="310" t="str">
        <f>'Physical Stats'!AO24</f>
        <v/>
      </c>
      <c r="AC596" s="310" t="str">
        <f>'Physical Stats'!AP24</f>
        <v/>
      </c>
      <c r="AD596" s="310" t="str">
        <f>'Physical Stats'!AQ24</f>
        <v/>
      </c>
      <c r="AE596" s="310" t="str">
        <f>'Physical Stats'!AR24</f>
        <v/>
      </c>
      <c r="AF596" s="310" t="str">
        <f>'Physical Stats'!AS24</f>
        <v/>
      </c>
      <c r="AG596" s="310" t="str">
        <f>'Physical Stats'!AT24</f>
        <v/>
      </c>
      <c r="AH596" s="310" t="str">
        <f>'Physical Stats'!AU24</f>
        <v/>
      </c>
      <c r="AI596" s="310" t="str">
        <f>'Physical Stats'!AV24</f>
        <v/>
      </c>
      <c r="AJ596" s="310" t="str">
        <f>'Physical Stats'!AW24</f>
        <v/>
      </c>
      <c r="AK596" s="310" t="str">
        <f>'Physical Stats'!AX24</f>
        <v/>
      </c>
      <c r="AL596" s="310" t="str">
        <f>'Physical Stats'!AY24</f>
        <v/>
      </c>
      <c r="AM596" s="310" t="str">
        <f>'Physical Stats'!AZ24</f>
        <v/>
      </c>
      <c r="AN596" s="310" t="str">
        <f>'Physical Stats'!BA24</f>
        <v/>
      </c>
      <c r="AO596" s="310" t="str">
        <f>'Physical Stats'!BB24</f>
        <v/>
      </c>
      <c r="AP596" s="310" t="str">
        <f>'Physical Stats'!BC24</f>
        <v/>
      </c>
      <c r="AQ596" s="310" t="str">
        <f>'Physical Stats'!BD24</f>
        <v/>
      </c>
      <c r="AR596" s="311" t="str">
        <f>'Physical Stats'!BE24</f>
        <v/>
      </c>
      <c r="AT596" s="314" t="str">
        <f>'Physical Stats'!I24</f>
        <v/>
      </c>
      <c r="AU596" s="67"/>
    </row>
    <row r="597" spans="2:47" ht="20.149999999999999" customHeight="1" x14ac:dyDescent="0.35">
      <c r="B597" s="308" t="str">
        <f>IF('Data nodweddion ffisegol'!J25="","",'Data nodweddion ffisegol'!J25)</f>
        <v/>
      </c>
      <c r="C597" s="309" t="str">
        <f>'Physical Stats'!P25</f>
        <v/>
      </c>
      <c r="D597" s="310" t="str">
        <f>'Physical Stats'!Q25</f>
        <v/>
      </c>
      <c r="E597" s="310" t="str">
        <f>'Physical Stats'!R25</f>
        <v/>
      </c>
      <c r="F597" s="310" t="str">
        <f>'Physical Stats'!S25</f>
        <v/>
      </c>
      <c r="G597" s="310" t="str">
        <f>'Physical Stats'!T25</f>
        <v/>
      </c>
      <c r="H597" s="310" t="str">
        <f>'Physical Stats'!U25</f>
        <v/>
      </c>
      <c r="I597" s="310" t="str">
        <f>'Physical Stats'!V25</f>
        <v/>
      </c>
      <c r="J597" s="310" t="str">
        <f>'Physical Stats'!W25</f>
        <v/>
      </c>
      <c r="K597" s="310" t="str">
        <f>'Physical Stats'!X25</f>
        <v/>
      </c>
      <c r="L597" s="310" t="str">
        <f>'Physical Stats'!Y25</f>
        <v/>
      </c>
      <c r="M597" s="310" t="str">
        <f>'Physical Stats'!Z25</f>
        <v/>
      </c>
      <c r="N597" s="310" t="str">
        <f>'Physical Stats'!AA25</f>
        <v/>
      </c>
      <c r="O597" s="310" t="str">
        <f>'Physical Stats'!AB25</f>
        <v/>
      </c>
      <c r="P597" s="310" t="str">
        <f>'Physical Stats'!AC25</f>
        <v/>
      </c>
      <c r="Q597" s="310" t="str">
        <f>'Physical Stats'!AD25</f>
        <v/>
      </c>
      <c r="R597" s="310" t="str">
        <f>'Physical Stats'!AE25</f>
        <v/>
      </c>
      <c r="S597" s="310" t="str">
        <f>'Physical Stats'!AF25</f>
        <v/>
      </c>
      <c r="T597" s="310" t="str">
        <f>'Physical Stats'!AG25</f>
        <v/>
      </c>
      <c r="U597" s="310" t="str">
        <f>'Physical Stats'!AH25</f>
        <v/>
      </c>
      <c r="V597" s="310" t="str">
        <f>'Physical Stats'!AI25</f>
        <v/>
      </c>
      <c r="W597" s="310" t="str">
        <f>'Physical Stats'!AJ25</f>
        <v/>
      </c>
      <c r="X597" s="310" t="str">
        <f>'Physical Stats'!AK25</f>
        <v/>
      </c>
      <c r="Y597" s="310" t="str">
        <f>'Physical Stats'!AL25</f>
        <v/>
      </c>
      <c r="Z597" s="310" t="str">
        <f>'Physical Stats'!AM25</f>
        <v/>
      </c>
      <c r="AA597" s="310" t="str">
        <f>'Physical Stats'!AN25</f>
        <v/>
      </c>
      <c r="AB597" s="310" t="str">
        <f>'Physical Stats'!AO25</f>
        <v/>
      </c>
      <c r="AC597" s="310" t="str">
        <f>'Physical Stats'!AP25</f>
        <v/>
      </c>
      <c r="AD597" s="310" t="str">
        <f>'Physical Stats'!AQ25</f>
        <v/>
      </c>
      <c r="AE597" s="310" t="str">
        <f>'Physical Stats'!AR25</f>
        <v/>
      </c>
      <c r="AF597" s="310" t="str">
        <f>'Physical Stats'!AS25</f>
        <v/>
      </c>
      <c r="AG597" s="310" t="str">
        <f>'Physical Stats'!AT25</f>
        <v/>
      </c>
      <c r="AH597" s="310" t="str">
        <f>'Physical Stats'!AU25</f>
        <v/>
      </c>
      <c r="AI597" s="310" t="str">
        <f>'Physical Stats'!AV25</f>
        <v/>
      </c>
      <c r="AJ597" s="310" t="str">
        <f>'Physical Stats'!AW25</f>
        <v/>
      </c>
      <c r="AK597" s="310" t="str">
        <f>'Physical Stats'!AX25</f>
        <v/>
      </c>
      <c r="AL597" s="310" t="str">
        <f>'Physical Stats'!AY25</f>
        <v/>
      </c>
      <c r="AM597" s="310" t="str">
        <f>'Physical Stats'!AZ25</f>
        <v/>
      </c>
      <c r="AN597" s="310" t="str">
        <f>'Physical Stats'!BA25</f>
        <v/>
      </c>
      <c r="AO597" s="310" t="str">
        <f>'Physical Stats'!BB25</f>
        <v/>
      </c>
      <c r="AP597" s="310" t="str">
        <f>'Physical Stats'!BC25</f>
        <v/>
      </c>
      <c r="AQ597" s="310" t="str">
        <f>'Physical Stats'!BD25</f>
        <v/>
      </c>
      <c r="AR597" s="311" t="str">
        <f>'Physical Stats'!BE25</f>
        <v/>
      </c>
      <c r="AT597" s="314" t="str">
        <f>'Physical Stats'!I25</f>
        <v/>
      </c>
      <c r="AU597" s="67"/>
    </row>
    <row r="598" spans="2:47" ht="20.149999999999999" customHeight="1" x14ac:dyDescent="0.35">
      <c r="B598" s="308" t="str">
        <f>IF('Data nodweddion ffisegol'!J26="","",'Data nodweddion ffisegol'!J26)</f>
        <v/>
      </c>
      <c r="C598" s="309" t="str">
        <f>'Physical Stats'!P26</f>
        <v/>
      </c>
      <c r="D598" s="310" t="str">
        <f>'Physical Stats'!Q26</f>
        <v/>
      </c>
      <c r="E598" s="310" t="str">
        <f>'Physical Stats'!R26</f>
        <v/>
      </c>
      <c r="F598" s="310" t="str">
        <f>'Physical Stats'!S26</f>
        <v/>
      </c>
      <c r="G598" s="310" t="str">
        <f>'Physical Stats'!T26</f>
        <v/>
      </c>
      <c r="H598" s="310" t="str">
        <f>'Physical Stats'!U26</f>
        <v/>
      </c>
      <c r="I598" s="310" t="str">
        <f>'Physical Stats'!V26</f>
        <v/>
      </c>
      <c r="J598" s="310" t="str">
        <f>'Physical Stats'!W26</f>
        <v/>
      </c>
      <c r="K598" s="310" t="str">
        <f>'Physical Stats'!X26</f>
        <v/>
      </c>
      <c r="L598" s="310" t="str">
        <f>'Physical Stats'!Y26</f>
        <v/>
      </c>
      <c r="M598" s="310" t="str">
        <f>'Physical Stats'!Z26</f>
        <v/>
      </c>
      <c r="N598" s="310" t="str">
        <f>'Physical Stats'!AA26</f>
        <v/>
      </c>
      <c r="O598" s="310" t="str">
        <f>'Physical Stats'!AB26</f>
        <v/>
      </c>
      <c r="P598" s="310" t="str">
        <f>'Physical Stats'!AC26</f>
        <v/>
      </c>
      <c r="Q598" s="310" t="str">
        <f>'Physical Stats'!AD26</f>
        <v/>
      </c>
      <c r="R598" s="310" t="str">
        <f>'Physical Stats'!AE26</f>
        <v/>
      </c>
      <c r="S598" s="310" t="str">
        <f>'Physical Stats'!AF26</f>
        <v/>
      </c>
      <c r="T598" s="310" t="str">
        <f>'Physical Stats'!AG26</f>
        <v/>
      </c>
      <c r="U598" s="310" t="str">
        <f>'Physical Stats'!AH26</f>
        <v/>
      </c>
      <c r="V598" s="310" t="str">
        <f>'Physical Stats'!AI26</f>
        <v/>
      </c>
      <c r="W598" s="310" t="str">
        <f>'Physical Stats'!AJ26</f>
        <v/>
      </c>
      <c r="X598" s="310" t="str">
        <f>'Physical Stats'!AK26</f>
        <v/>
      </c>
      <c r="Y598" s="310" t="str">
        <f>'Physical Stats'!AL26</f>
        <v/>
      </c>
      <c r="Z598" s="310" t="str">
        <f>'Physical Stats'!AM26</f>
        <v/>
      </c>
      <c r="AA598" s="310" t="str">
        <f>'Physical Stats'!AN26</f>
        <v/>
      </c>
      <c r="AB598" s="310" t="str">
        <f>'Physical Stats'!AO26</f>
        <v/>
      </c>
      <c r="AC598" s="310" t="str">
        <f>'Physical Stats'!AP26</f>
        <v/>
      </c>
      <c r="AD598" s="310" t="str">
        <f>'Physical Stats'!AQ26</f>
        <v/>
      </c>
      <c r="AE598" s="310" t="str">
        <f>'Physical Stats'!AR26</f>
        <v/>
      </c>
      <c r="AF598" s="310" t="str">
        <f>'Physical Stats'!AS26</f>
        <v/>
      </c>
      <c r="AG598" s="310" t="str">
        <f>'Physical Stats'!AT26</f>
        <v/>
      </c>
      <c r="AH598" s="310" t="str">
        <f>'Physical Stats'!AU26</f>
        <v/>
      </c>
      <c r="AI598" s="310" t="str">
        <f>'Physical Stats'!AV26</f>
        <v/>
      </c>
      <c r="AJ598" s="310" t="str">
        <f>'Physical Stats'!AW26</f>
        <v/>
      </c>
      <c r="AK598" s="310" t="str">
        <f>'Physical Stats'!AX26</f>
        <v/>
      </c>
      <c r="AL598" s="310" t="str">
        <f>'Physical Stats'!AY26</f>
        <v/>
      </c>
      <c r="AM598" s="310" t="str">
        <f>'Physical Stats'!AZ26</f>
        <v/>
      </c>
      <c r="AN598" s="310" t="str">
        <f>'Physical Stats'!BA26</f>
        <v/>
      </c>
      <c r="AO598" s="310" t="str">
        <f>'Physical Stats'!BB26</f>
        <v/>
      </c>
      <c r="AP598" s="310" t="str">
        <f>'Physical Stats'!BC26</f>
        <v/>
      </c>
      <c r="AQ598" s="310" t="str">
        <f>'Physical Stats'!BD26</f>
        <v/>
      </c>
      <c r="AR598" s="311" t="str">
        <f>'Physical Stats'!BE26</f>
        <v/>
      </c>
      <c r="AT598" s="314" t="str">
        <f>'Physical Stats'!I26</f>
        <v/>
      </c>
      <c r="AU598" s="67"/>
    </row>
    <row r="599" spans="2:47" ht="20.149999999999999" customHeight="1" x14ac:dyDescent="0.35">
      <c r="B599" s="308" t="str">
        <f>IF('Data nodweddion ffisegol'!J27="","",'Data nodweddion ffisegol'!J27)</f>
        <v/>
      </c>
      <c r="C599" s="309" t="str">
        <f>'Physical Stats'!P27</f>
        <v/>
      </c>
      <c r="D599" s="310" t="str">
        <f>'Physical Stats'!Q27</f>
        <v/>
      </c>
      <c r="E599" s="310" t="str">
        <f>'Physical Stats'!R27</f>
        <v/>
      </c>
      <c r="F599" s="310" t="str">
        <f>'Physical Stats'!S27</f>
        <v/>
      </c>
      <c r="G599" s="310" t="str">
        <f>'Physical Stats'!T27</f>
        <v/>
      </c>
      <c r="H599" s="310" t="str">
        <f>'Physical Stats'!U27</f>
        <v/>
      </c>
      <c r="I599" s="310" t="str">
        <f>'Physical Stats'!V27</f>
        <v/>
      </c>
      <c r="J599" s="310" t="str">
        <f>'Physical Stats'!W27</f>
        <v/>
      </c>
      <c r="K599" s="310" t="str">
        <f>'Physical Stats'!X27</f>
        <v/>
      </c>
      <c r="L599" s="310" t="str">
        <f>'Physical Stats'!Y27</f>
        <v/>
      </c>
      <c r="M599" s="310" t="str">
        <f>'Physical Stats'!Z27</f>
        <v/>
      </c>
      <c r="N599" s="310" t="str">
        <f>'Physical Stats'!AA27</f>
        <v/>
      </c>
      <c r="O599" s="310" t="str">
        <f>'Physical Stats'!AB27</f>
        <v/>
      </c>
      <c r="P599" s="310" t="str">
        <f>'Physical Stats'!AC27</f>
        <v/>
      </c>
      <c r="Q599" s="310" t="str">
        <f>'Physical Stats'!AD27</f>
        <v/>
      </c>
      <c r="R599" s="310" t="str">
        <f>'Physical Stats'!AE27</f>
        <v/>
      </c>
      <c r="S599" s="310" t="str">
        <f>'Physical Stats'!AF27</f>
        <v/>
      </c>
      <c r="T599" s="310" t="str">
        <f>'Physical Stats'!AG27</f>
        <v/>
      </c>
      <c r="U599" s="310" t="str">
        <f>'Physical Stats'!AH27</f>
        <v/>
      </c>
      <c r="V599" s="310" t="str">
        <f>'Physical Stats'!AI27</f>
        <v/>
      </c>
      <c r="W599" s="310" t="str">
        <f>'Physical Stats'!AJ27</f>
        <v/>
      </c>
      <c r="X599" s="310" t="str">
        <f>'Physical Stats'!AK27</f>
        <v/>
      </c>
      <c r="Y599" s="310" t="str">
        <f>'Physical Stats'!AL27</f>
        <v/>
      </c>
      <c r="Z599" s="310" t="str">
        <f>'Physical Stats'!AM27</f>
        <v/>
      </c>
      <c r="AA599" s="310" t="str">
        <f>'Physical Stats'!AN27</f>
        <v/>
      </c>
      <c r="AB599" s="310" t="str">
        <f>'Physical Stats'!AO27</f>
        <v/>
      </c>
      <c r="AC599" s="310" t="str">
        <f>'Physical Stats'!AP27</f>
        <v/>
      </c>
      <c r="AD599" s="310" t="str">
        <f>'Physical Stats'!AQ27</f>
        <v/>
      </c>
      <c r="AE599" s="310" t="str">
        <f>'Physical Stats'!AR27</f>
        <v/>
      </c>
      <c r="AF599" s="310" t="str">
        <f>'Physical Stats'!AS27</f>
        <v/>
      </c>
      <c r="AG599" s="310" t="str">
        <f>'Physical Stats'!AT27</f>
        <v/>
      </c>
      <c r="AH599" s="310" t="str">
        <f>'Physical Stats'!AU27</f>
        <v/>
      </c>
      <c r="AI599" s="310" t="str">
        <f>'Physical Stats'!AV27</f>
        <v/>
      </c>
      <c r="AJ599" s="310" t="str">
        <f>'Physical Stats'!AW27</f>
        <v/>
      </c>
      <c r="AK599" s="310" t="str">
        <f>'Physical Stats'!AX27</f>
        <v/>
      </c>
      <c r="AL599" s="310" t="str">
        <f>'Physical Stats'!AY27</f>
        <v/>
      </c>
      <c r="AM599" s="310" t="str">
        <f>'Physical Stats'!AZ27</f>
        <v/>
      </c>
      <c r="AN599" s="310" t="str">
        <f>'Physical Stats'!BA27</f>
        <v/>
      </c>
      <c r="AO599" s="310" t="str">
        <f>'Physical Stats'!BB27</f>
        <v/>
      </c>
      <c r="AP599" s="310" t="str">
        <f>'Physical Stats'!BC27</f>
        <v/>
      </c>
      <c r="AQ599" s="310" t="str">
        <f>'Physical Stats'!BD27</f>
        <v/>
      </c>
      <c r="AR599" s="311" t="str">
        <f>'Physical Stats'!BE27</f>
        <v/>
      </c>
      <c r="AT599" s="314" t="str">
        <f>'Physical Stats'!I27</f>
        <v/>
      </c>
      <c r="AU599" s="67"/>
    </row>
    <row r="600" spans="2:47" ht="20.149999999999999" customHeight="1" x14ac:dyDescent="0.35">
      <c r="B600" s="308" t="str">
        <f>IF('Data nodweddion ffisegol'!J28="","",'Data nodweddion ffisegol'!J28)</f>
        <v/>
      </c>
      <c r="C600" s="309" t="str">
        <f>'Physical Stats'!P28</f>
        <v/>
      </c>
      <c r="D600" s="310" t="str">
        <f>'Physical Stats'!Q28</f>
        <v/>
      </c>
      <c r="E600" s="310" t="str">
        <f>'Physical Stats'!R28</f>
        <v/>
      </c>
      <c r="F600" s="310" t="str">
        <f>'Physical Stats'!S28</f>
        <v/>
      </c>
      <c r="G600" s="310" t="str">
        <f>'Physical Stats'!T28</f>
        <v/>
      </c>
      <c r="H600" s="310" t="str">
        <f>'Physical Stats'!U28</f>
        <v/>
      </c>
      <c r="I600" s="310" t="str">
        <f>'Physical Stats'!V28</f>
        <v/>
      </c>
      <c r="J600" s="310" t="str">
        <f>'Physical Stats'!W28</f>
        <v/>
      </c>
      <c r="K600" s="310" t="str">
        <f>'Physical Stats'!X28</f>
        <v/>
      </c>
      <c r="L600" s="310" t="str">
        <f>'Physical Stats'!Y28</f>
        <v/>
      </c>
      <c r="M600" s="310" t="str">
        <f>'Physical Stats'!Z28</f>
        <v/>
      </c>
      <c r="N600" s="310" t="str">
        <f>'Physical Stats'!AA28</f>
        <v/>
      </c>
      <c r="O600" s="310" t="str">
        <f>'Physical Stats'!AB28</f>
        <v/>
      </c>
      <c r="P600" s="310" t="str">
        <f>'Physical Stats'!AC28</f>
        <v/>
      </c>
      <c r="Q600" s="310" t="str">
        <f>'Physical Stats'!AD28</f>
        <v/>
      </c>
      <c r="R600" s="310" t="str">
        <f>'Physical Stats'!AE28</f>
        <v/>
      </c>
      <c r="S600" s="310" t="str">
        <f>'Physical Stats'!AF28</f>
        <v/>
      </c>
      <c r="T600" s="310" t="str">
        <f>'Physical Stats'!AG28</f>
        <v/>
      </c>
      <c r="U600" s="310" t="str">
        <f>'Physical Stats'!AH28</f>
        <v/>
      </c>
      <c r="V600" s="310" t="str">
        <f>'Physical Stats'!AI28</f>
        <v/>
      </c>
      <c r="W600" s="310" t="str">
        <f>'Physical Stats'!AJ28</f>
        <v/>
      </c>
      <c r="X600" s="310" t="str">
        <f>'Physical Stats'!AK28</f>
        <v/>
      </c>
      <c r="Y600" s="310" t="str">
        <f>'Physical Stats'!AL28</f>
        <v/>
      </c>
      <c r="Z600" s="310" t="str">
        <f>'Physical Stats'!AM28</f>
        <v/>
      </c>
      <c r="AA600" s="310" t="str">
        <f>'Physical Stats'!AN28</f>
        <v/>
      </c>
      <c r="AB600" s="310" t="str">
        <f>'Physical Stats'!AO28</f>
        <v/>
      </c>
      <c r="AC600" s="310" t="str">
        <f>'Physical Stats'!AP28</f>
        <v/>
      </c>
      <c r="AD600" s="310" t="str">
        <f>'Physical Stats'!AQ28</f>
        <v/>
      </c>
      <c r="AE600" s="310" t="str">
        <f>'Physical Stats'!AR28</f>
        <v/>
      </c>
      <c r="AF600" s="310" t="str">
        <f>'Physical Stats'!AS28</f>
        <v/>
      </c>
      <c r="AG600" s="310" t="str">
        <f>'Physical Stats'!AT28</f>
        <v/>
      </c>
      <c r="AH600" s="310" t="str">
        <f>'Physical Stats'!AU28</f>
        <v/>
      </c>
      <c r="AI600" s="310" t="str">
        <f>'Physical Stats'!AV28</f>
        <v/>
      </c>
      <c r="AJ600" s="310" t="str">
        <f>'Physical Stats'!AW28</f>
        <v/>
      </c>
      <c r="AK600" s="310" t="str">
        <f>'Physical Stats'!AX28</f>
        <v/>
      </c>
      <c r="AL600" s="310" t="str">
        <f>'Physical Stats'!AY28</f>
        <v/>
      </c>
      <c r="AM600" s="310" t="str">
        <f>'Physical Stats'!AZ28</f>
        <v/>
      </c>
      <c r="AN600" s="310" t="str">
        <f>'Physical Stats'!BA28</f>
        <v/>
      </c>
      <c r="AO600" s="310" t="str">
        <f>'Physical Stats'!BB28</f>
        <v/>
      </c>
      <c r="AP600" s="310" t="str">
        <f>'Physical Stats'!BC28</f>
        <v/>
      </c>
      <c r="AQ600" s="310" t="str">
        <f>'Physical Stats'!BD28</f>
        <v/>
      </c>
      <c r="AR600" s="311" t="str">
        <f>'Physical Stats'!BE28</f>
        <v/>
      </c>
      <c r="AT600" s="314" t="str">
        <f>'Physical Stats'!I28</f>
        <v/>
      </c>
      <c r="AU600" s="67"/>
    </row>
    <row r="601" spans="2:47" ht="20.149999999999999" customHeight="1" x14ac:dyDescent="0.35">
      <c r="B601" s="308" t="str">
        <f>IF('Data nodweddion ffisegol'!J29="","",'Data nodweddion ffisegol'!J29)</f>
        <v/>
      </c>
      <c r="C601" s="309" t="str">
        <f>'Physical Stats'!P29</f>
        <v/>
      </c>
      <c r="D601" s="310" t="str">
        <f>'Physical Stats'!Q29</f>
        <v/>
      </c>
      <c r="E601" s="310" t="str">
        <f>'Physical Stats'!R29</f>
        <v/>
      </c>
      <c r="F601" s="310" t="str">
        <f>'Physical Stats'!S29</f>
        <v/>
      </c>
      <c r="G601" s="310" t="str">
        <f>'Physical Stats'!T29</f>
        <v/>
      </c>
      <c r="H601" s="310" t="str">
        <f>'Physical Stats'!U29</f>
        <v/>
      </c>
      <c r="I601" s="310" t="str">
        <f>'Physical Stats'!V29</f>
        <v/>
      </c>
      <c r="J601" s="310" t="str">
        <f>'Physical Stats'!W29</f>
        <v/>
      </c>
      <c r="K601" s="310" t="str">
        <f>'Physical Stats'!X29</f>
        <v/>
      </c>
      <c r="L601" s="310" t="str">
        <f>'Physical Stats'!Y29</f>
        <v/>
      </c>
      <c r="M601" s="310" t="str">
        <f>'Physical Stats'!Z29</f>
        <v/>
      </c>
      <c r="N601" s="310" t="str">
        <f>'Physical Stats'!AA29</f>
        <v/>
      </c>
      <c r="O601" s="310" t="str">
        <f>'Physical Stats'!AB29</f>
        <v/>
      </c>
      <c r="P601" s="310" t="str">
        <f>'Physical Stats'!AC29</f>
        <v/>
      </c>
      <c r="Q601" s="310" t="str">
        <f>'Physical Stats'!AD29</f>
        <v/>
      </c>
      <c r="R601" s="310" t="str">
        <f>'Physical Stats'!AE29</f>
        <v/>
      </c>
      <c r="S601" s="310" t="str">
        <f>'Physical Stats'!AF29</f>
        <v/>
      </c>
      <c r="T601" s="310" t="str">
        <f>'Physical Stats'!AG29</f>
        <v/>
      </c>
      <c r="U601" s="310" t="str">
        <f>'Physical Stats'!AH29</f>
        <v/>
      </c>
      <c r="V601" s="310" t="str">
        <f>'Physical Stats'!AI29</f>
        <v/>
      </c>
      <c r="W601" s="310" t="str">
        <f>'Physical Stats'!AJ29</f>
        <v/>
      </c>
      <c r="X601" s="310" t="str">
        <f>'Physical Stats'!AK29</f>
        <v/>
      </c>
      <c r="Y601" s="310" t="str">
        <f>'Physical Stats'!AL29</f>
        <v/>
      </c>
      <c r="Z601" s="310" t="str">
        <f>'Physical Stats'!AM29</f>
        <v/>
      </c>
      <c r="AA601" s="310" t="str">
        <f>'Physical Stats'!AN29</f>
        <v/>
      </c>
      <c r="AB601" s="310" t="str">
        <f>'Physical Stats'!AO29</f>
        <v/>
      </c>
      <c r="AC601" s="310" t="str">
        <f>'Physical Stats'!AP29</f>
        <v/>
      </c>
      <c r="AD601" s="310" t="str">
        <f>'Physical Stats'!AQ29</f>
        <v/>
      </c>
      <c r="AE601" s="310" t="str">
        <f>'Physical Stats'!AR29</f>
        <v/>
      </c>
      <c r="AF601" s="310" t="str">
        <f>'Physical Stats'!AS29</f>
        <v/>
      </c>
      <c r="AG601" s="310" t="str">
        <f>'Physical Stats'!AT29</f>
        <v/>
      </c>
      <c r="AH601" s="310" t="str">
        <f>'Physical Stats'!AU29</f>
        <v/>
      </c>
      <c r="AI601" s="310" t="str">
        <f>'Physical Stats'!AV29</f>
        <v/>
      </c>
      <c r="AJ601" s="310" t="str">
        <f>'Physical Stats'!AW29</f>
        <v/>
      </c>
      <c r="AK601" s="310" t="str">
        <f>'Physical Stats'!AX29</f>
        <v/>
      </c>
      <c r="AL601" s="310" t="str">
        <f>'Physical Stats'!AY29</f>
        <v/>
      </c>
      <c r="AM601" s="310" t="str">
        <f>'Physical Stats'!AZ29</f>
        <v/>
      </c>
      <c r="AN601" s="310" t="str">
        <f>'Physical Stats'!BA29</f>
        <v/>
      </c>
      <c r="AO601" s="310" t="str">
        <f>'Physical Stats'!BB29</f>
        <v/>
      </c>
      <c r="AP601" s="310" t="str">
        <f>'Physical Stats'!BC29</f>
        <v/>
      </c>
      <c r="AQ601" s="310" t="str">
        <f>'Physical Stats'!BD29</f>
        <v/>
      </c>
      <c r="AR601" s="311" t="str">
        <f>'Physical Stats'!BE29</f>
        <v/>
      </c>
      <c r="AT601" s="314" t="str">
        <f>'Physical Stats'!I29</f>
        <v/>
      </c>
      <c r="AU601" s="67"/>
    </row>
    <row r="602" spans="2:47" ht="20.149999999999999" customHeight="1" x14ac:dyDescent="0.35">
      <c r="B602" s="308" t="str">
        <f>IF('Data nodweddion ffisegol'!J30="","",'Data nodweddion ffisegol'!J30)</f>
        <v/>
      </c>
      <c r="C602" s="309" t="str">
        <f>'Physical Stats'!P30</f>
        <v/>
      </c>
      <c r="D602" s="310" t="str">
        <f>'Physical Stats'!Q30</f>
        <v/>
      </c>
      <c r="E602" s="310" t="str">
        <f>'Physical Stats'!R30</f>
        <v/>
      </c>
      <c r="F602" s="310" t="str">
        <f>'Physical Stats'!S30</f>
        <v/>
      </c>
      <c r="G602" s="310" t="str">
        <f>'Physical Stats'!T30</f>
        <v/>
      </c>
      <c r="H602" s="310" t="str">
        <f>'Physical Stats'!U30</f>
        <v/>
      </c>
      <c r="I602" s="310" t="str">
        <f>'Physical Stats'!V30</f>
        <v/>
      </c>
      <c r="J602" s="310" t="str">
        <f>'Physical Stats'!W30</f>
        <v/>
      </c>
      <c r="K602" s="310" t="str">
        <f>'Physical Stats'!X30</f>
        <v/>
      </c>
      <c r="L602" s="310" t="str">
        <f>'Physical Stats'!Y30</f>
        <v/>
      </c>
      <c r="M602" s="310" t="str">
        <f>'Physical Stats'!Z30</f>
        <v/>
      </c>
      <c r="N602" s="310" t="str">
        <f>'Physical Stats'!AA30</f>
        <v/>
      </c>
      <c r="O602" s="310" t="str">
        <f>'Physical Stats'!AB30</f>
        <v/>
      </c>
      <c r="P602" s="310" t="str">
        <f>'Physical Stats'!AC30</f>
        <v/>
      </c>
      <c r="Q602" s="310" t="str">
        <f>'Physical Stats'!AD30</f>
        <v/>
      </c>
      <c r="R602" s="310" t="str">
        <f>'Physical Stats'!AE30</f>
        <v/>
      </c>
      <c r="S602" s="310" t="str">
        <f>'Physical Stats'!AF30</f>
        <v/>
      </c>
      <c r="T602" s="310" t="str">
        <f>'Physical Stats'!AG30</f>
        <v/>
      </c>
      <c r="U602" s="310" t="str">
        <f>'Physical Stats'!AH30</f>
        <v/>
      </c>
      <c r="V602" s="310" t="str">
        <f>'Physical Stats'!AI30</f>
        <v/>
      </c>
      <c r="W602" s="310" t="str">
        <f>'Physical Stats'!AJ30</f>
        <v/>
      </c>
      <c r="X602" s="310" t="str">
        <f>'Physical Stats'!AK30</f>
        <v/>
      </c>
      <c r="Y602" s="310" t="str">
        <f>'Physical Stats'!AL30</f>
        <v/>
      </c>
      <c r="Z602" s="310" t="str">
        <f>'Physical Stats'!AM30</f>
        <v/>
      </c>
      <c r="AA602" s="310" t="str">
        <f>'Physical Stats'!AN30</f>
        <v/>
      </c>
      <c r="AB602" s="310" t="str">
        <f>'Physical Stats'!AO30</f>
        <v/>
      </c>
      <c r="AC602" s="310" t="str">
        <f>'Physical Stats'!AP30</f>
        <v/>
      </c>
      <c r="AD602" s="310" t="str">
        <f>'Physical Stats'!AQ30</f>
        <v/>
      </c>
      <c r="AE602" s="310" t="str">
        <f>'Physical Stats'!AR30</f>
        <v/>
      </c>
      <c r="AF602" s="310" t="str">
        <f>'Physical Stats'!AS30</f>
        <v/>
      </c>
      <c r="AG602" s="310" t="str">
        <f>'Physical Stats'!AT30</f>
        <v/>
      </c>
      <c r="AH602" s="310" t="str">
        <f>'Physical Stats'!AU30</f>
        <v/>
      </c>
      <c r="AI602" s="310" t="str">
        <f>'Physical Stats'!AV30</f>
        <v/>
      </c>
      <c r="AJ602" s="310" t="str">
        <f>'Physical Stats'!AW30</f>
        <v/>
      </c>
      <c r="AK602" s="310" t="str">
        <f>'Physical Stats'!AX30</f>
        <v/>
      </c>
      <c r="AL602" s="310" t="str">
        <f>'Physical Stats'!AY30</f>
        <v/>
      </c>
      <c r="AM602" s="310" t="str">
        <f>'Physical Stats'!AZ30</f>
        <v/>
      </c>
      <c r="AN602" s="310" t="str">
        <f>'Physical Stats'!BA30</f>
        <v/>
      </c>
      <c r="AO602" s="310" t="str">
        <f>'Physical Stats'!BB30</f>
        <v/>
      </c>
      <c r="AP602" s="310" t="str">
        <f>'Physical Stats'!BC30</f>
        <v/>
      </c>
      <c r="AQ602" s="310" t="str">
        <f>'Physical Stats'!BD30</f>
        <v/>
      </c>
      <c r="AR602" s="311" t="str">
        <f>'Physical Stats'!BE30</f>
        <v/>
      </c>
      <c r="AT602" s="314" t="str">
        <f>'Physical Stats'!I30</f>
        <v/>
      </c>
      <c r="AU602" s="67"/>
    </row>
    <row r="603" spans="2:47" ht="20.149999999999999" customHeight="1" x14ac:dyDescent="0.35">
      <c r="B603" s="308" t="str">
        <f>IF('Data nodweddion ffisegol'!J31="","",'Data nodweddion ffisegol'!J31)</f>
        <v/>
      </c>
      <c r="C603" s="309" t="str">
        <f>'Physical Stats'!P31</f>
        <v/>
      </c>
      <c r="D603" s="310" t="str">
        <f>'Physical Stats'!Q31</f>
        <v/>
      </c>
      <c r="E603" s="310" t="str">
        <f>'Physical Stats'!R31</f>
        <v/>
      </c>
      <c r="F603" s="310" t="str">
        <f>'Physical Stats'!S31</f>
        <v/>
      </c>
      <c r="G603" s="310" t="str">
        <f>'Physical Stats'!T31</f>
        <v/>
      </c>
      <c r="H603" s="310" t="str">
        <f>'Physical Stats'!U31</f>
        <v/>
      </c>
      <c r="I603" s="310" t="str">
        <f>'Physical Stats'!V31</f>
        <v/>
      </c>
      <c r="J603" s="310" t="str">
        <f>'Physical Stats'!W31</f>
        <v/>
      </c>
      <c r="K603" s="310" t="str">
        <f>'Physical Stats'!X31</f>
        <v/>
      </c>
      <c r="L603" s="310" t="str">
        <f>'Physical Stats'!Y31</f>
        <v/>
      </c>
      <c r="M603" s="310" t="str">
        <f>'Physical Stats'!Z31</f>
        <v/>
      </c>
      <c r="N603" s="310" t="str">
        <f>'Physical Stats'!AA31</f>
        <v/>
      </c>
      <c r="O603" s="310" t="str">
        <f>'Physical Stats'!AB31</f>
        <v/>
      </c>
      <c r="P603" s="310" t="str">
        <f>'Physical Stats'!AC31</f>
        <v/>
      </c>
      <c r="Q603" s="310" t="str">
        <f>'Physical Stats'!AD31</f>
        <v/>
      </c>
      <c r="R603" s="310" t="str">
        <f>'Physical Stats'!AE31</f>
        <v/>
      </c>
      <c r="S603" s="310" t="str">
        <f>'Physical Stats'!AF31</f>
        <v/>
      </c>
      <c r="T603" s="310" t="str">
        <f>'Physical Stats'!AG31</f>
        <v/>
      </c>
      <c r="U603" s="310" t="str">
        <f>'Physical Stats'!AH31</f>
        <v/>
      </c>
      <c r="V603" s="310" t="str">
        <f>'Physical Stats'!AI31</f>
        <v/>
      </c>
      <c r="W603" s="310" t="str">
        <f>'Physical Stats'!AJ31</f>
        <v/>
      </c>
      <c r="X603" s="310" t="str">
        <f>'Physical Stats'!AK31</f>
        <v/>
      </c>
      <c r="Y603" s="310" t="str">
        <f>'Physical Stats'!AL31</f>
        <v/>
      </c>
      <c r="Z603" s="310" t="str">
        <f>'Physical Stats'!AM31</f>
        <v/>
      </c>
      <c r="AA603" s="310" t="str">
        <f>'Physical Stats'!AN31</f>
        <v/>
      </c>
      <c r="AB603" s="310" t="str">
        <f>'Physical Stats'!AO31</f>
        <v/>
      </c>
      <c r="AC603" s="310" t="str">
        <f>'Physical Stats'!AP31</f>
        <v/>
      </c>
      <c r="AD603" s="310" t="str">
        <f>'Physical Stats'!AQ31</f>
        <v/>
      </c>
      <c r="AE603" s="310" t="str">
        <f>'Physical Stats'!AR31</f>
        <v/>
      </c>
      <c r="AF603" s="310" t="str">
        <f>'Physical Stats'!AS31</f>
        <v/>
      </c>
      <c r="AG603" s="310" t="str">
        <f>'Physical Stats'!AT31</f>
        <v/>
      </c>
      <c r="AH603" s="310" t="str">
        <f>'Physical Stats'!AU31</f>
        <v/>
      </c>
      <c r="AI603" s="310" t="str">
        <f>'Physical Stats'!AV31</f>
        <v/>
      </c>
      <c r="AJ603" s="310" t="str">
        <f>'Physical Stats'!AW31</f>
        <v/>
      </c>
      <c r="AK603" s="310" t="str">
        <f>'Physical Stats'!AX31</f>
        <v/>
      </c>
      <c r="AL603" s="310" t="str">
        <f>'Physical Stats'!AY31</f>
        <v/>
      </c>
      <c r="AM603" s="310" t="str">
        <f>'Physical Stats'!AZ31</f>
        <v/>
      </c>
      <c r="AN603" s="310" t="str">
        <f>'Physical Stats'!BA31</f>
        <v/>
      </c>
      <c r="AO603" s="310" t="str">
        <f>'Physical Stats'!BB31</f>
        <v/>
      </c>
      <c r="AP603" s="310" t="str">
        <f>'Physical Stats'!BC31</f>
        <v/>
      </c>
      <c r="AQ603" s="310" t="str">
        <f>'Physical Stats'!BD31</f>
        <v/>
      </c>
      <c r="AR603" s="311" t="str">
        <f>'Physical Stats'!BE31</f>
        <v/>
      </c>
      <c r="AT603" s="314" t="str">
        <f>'Physical Stats'!I31</f>
        <v/>
      </c>
      <c r="AU603" s="67"/>
    </row>
    <row r="604" spans="2:47" ht="20.149999999999999" customHeight="1" x14ac:dyDescent="0.35">
      <c r="B604" s="308" t="str">
        <f>IF('Data nodweddion ffisegol'!J32="","",'Data nodweddion ffisegol'!J32)</f>
        <v/>
      </c>
      <c r="C604" s="309" t="str">
        <f>'Physical Stats'!P32</f>
        <v/>
      </c>
      <c r="D604" s="310" t="str">
        <f>'Physical Stats'!Q32</f>
        <v/>
      </c>
      <c r="E604" s="310" t="str">
        <f>'Physical Stats'!R32</f>
        <v/>
      </c>
      <c r="F604" s="310" t="str">
        <f>'Physical Stats'!S32</f>
        <v/>
      </c>
      <c r="G604" s="310" t="str">
        <f>'Physical Stats'!T32</f>
        <v/>
      </c>
      <c r="H604" s="310" t="str">
        <f>'Physical Stats'!U32</f>
        <v/>
      </c>
      <c r="I604" s="310" t="str">
        <f>'Physical Stats'!V32</f>
        <v/>
      </c>
      <c r="J604" s="310" t="str">
        <f>'Physical Stats'!W32</f>
        <v/>
      </c>
      <c r="K604" s="310" t="str">
        <f>'Physical Stats'!X32</f>
        <v/>
      </c>
      <c r="L604" s="310" t="str">
        <f>'Physical Stats'!Y32</f>
        <v/>
      </c>
      <c r="M604" s="310" t="str">
        <f>'Physical Stats'!Z32</f>
        <v/>
      </c>
      <c r="N604" s="310" t="str">
        <f>'Physical Stats'!AA32</f>
        <v/>
      </c>
      <c r="O604" s="310" t="str">
        <f>'Physical Stats'!AB32</f>
        <v/>
      </c>
      <c r="P604" s="310" t="str">
        <f>'Physical Stats'!AC32</f>
        <v/>
      </c>
      <c r="Q604" s="310" t="str">
        <f>'Physical Stats'!AD32</f>
        <v/>
      </c>
      <c r="R604" s="310" t="str">
        <f>'Physical Stats'!AE32</f>
        <v/>
      </c>
      <c r="S604" s="310" t="str">
        <f>'Physical Stats'!AF32</f>
        <v/>
      </c>
      <c r="T604" s="310" t="str">
        <f>'Physical Stats'!AG32</f>
        <v/>
      </c>
      <c r="U604" s="310" t="str">
        <f>'Physical Stats'!AH32</f>
        <v/>
      </c>
      <c r="V604" s="310" t="str">
        <f>'Physical Stats'!AI32</f>
        <v/>
      </c>
      <c r="W604" s="310" t="str">
        <f>'Physical Stats'!AJ32</f>
        <v/>
      </c>
      <c r="X604" s="310" t="str">
        <f>'Physical Stats'!AK32</f>
        <v/>
      </c>
      <c r="Y604" s="310" t="str">
        <f>'Physical Stats'!AL32</f>
        <v/>
      </c>
      <c r="Z604" s="310" t="str">
        <f>'Physical Stats'!AM32</f>
        <v/>
      </c>
      <c r="AA604" s="310" t="str">
        <f>'Physical Stats'!AN32</f>
        <v/>
      </c>
      <c r="AB604" s="310" t="str">
        <f>'Physical Stats'!AO32</f>
        <v/>
      </c>
      <c r="AC604" s="310" t="str">
        <f>'Physical Stats'!AP32</f>
        <v/>
      </c>
      <c r="AD604" s="310" t="str">
        <f>'Physical Stats'!AQ32</f>
        <v/>
      </c>
      <c r="AE604" s="310" t="str">
        <f>'Physical Stats'!AR32</f>
        <v/>
      </c>
      <c r="AF604" s="310" t="str">
        <f>'Physical Stats'!AS32</f>
        <v/>
      </c>
      <c r="AG604" s="310" t="str">
        <f>'Physical Stats'!AT32</f>
        <v/>
      </c>
      <c r="AH604" s="310" t="str">
        <f>'Physical Stats'!AU32</f>
        <v/>
      </c>
      <c r="AI604" s="310" t="str">
        <f>'Physical Stats'!AV32</f>
        <v/>
      </c>
      <c r="AJ604" s="310" t="str">
        <f>'Physical Stats'!AW32</f>
        <v/>
      </c>
      <c r="AK604" s="310" t="str">
        <f>'Physical Stats'!AX32</f>
        <v/>
      </c>
      <c r="AL604" s="310" t="str">
        <f>'Physical Stats'!AY32</f>
        <v/>
      </c>
      <c r="AM604" s="310" t="str">
        <f>'Physical Stats'!AZ32</f>
        <v/>
      </c>
      <c r="AN604" s="310" t="str">
        <f>'Physical Stats'!BA32</f>
        <v/>
      </c>
      <c r="AO604" s="310" t="str">
        <f>'Physical Stats'!BB32</f>
        <v/>
      </c>
      <c r="AP604" s="310" t="str">
        <f>'Physical Stats'!BC32</f>
        <v/>
      </c>
      <c r="AQ604" s="310" t="str">
        <f>'Physical Stats'!BD32</f>
        <v/>
      </c>
      <c r="AR604" s="311" t="str">
        <f>'Physical Stats'!BE32</f>
        <v/>
      </c>
      <c r="AT604" s="314" t="str">
        <f>'Physical Stats'!I32</f>
        <v/>
      </c>
      <c r="AU604" s="67"/>
    </row>
    <row r="605" spans="2:47" ht="20.149999999999999" customHeight="1" x14ac:dyDescent="0.35">
      <c r="B605" s="308" t="str">
        <f>IF('Data nodweddion ffisegol'!J33="","",'Data nodweddion ffisegol'!J33)</f>
        <v/>
      </c>
      <c r="C605" s="309" t="str">
        <f>'Physical Stats'!P33</f>
        <v/>
      </c>
      <c r="D605" s="310" t="str">
        <f>'Physical Stats'!Q33</f>
        <v/>
      </c>
      <c r="E605" s="310" t="str">
        <f>'Physical Stats'!R33</f>
        <v/>
      </c>
      <c r="F605" s="310" t="str">
        <f>'Physical Stats'!S33</f>
        <v/>
      </c>
      <c r="G605" s="310" t="str">
        <f>'Physical Stats'!T33</f>
        <v/>
      </c>
      <c r="H605" s="310" t="str">
        <f>'Physical Stats'!U33</f>
        <v/>
      </c>
      <c r="I605" s="310" t="str">
        <f>'Physical Stats'!V33</f>
        <v/>
      </c>
      <c r="J605" s="310" t="str">
        <f>'Physical Stats'!W33</f>
        <v/>
      </c>
      <c r="K605" s="310" t="str">
        <f>'Physical Stats'!X33</f>
        <v/>
      </c>
      <c r="L605" s="310" t="str">
        <f>'Physical Stats'!Y33</f>
        <v/>
      </c>
      <c r="M605" s="310" t="str">
        <f>'Physical Stats'!Z33</f>
        <v/>
      </c>
      <c r="N605" s="310" t="str">
        <f>'Physical Stats'!AA33</f>
        <v/>
      </c>
      <c r="O605" s="310" t="str">
        <f>'Physical Stats'!AB33</f>
        <v/>
      </c>
      <c r="P605" s="310" t="str">
        <f>'Physical Stats'!AC33</f>
        <v/>
      </c>
      <c r="Q605" s="310" t="str">
        <f>'Physical Stats'!AD33</f>
        <v/>
      </c>
      <c r="R605" s="310" t="str">
        <f>'Physical Stats'!AE33</f>
        <v/>
      </c>
      <c r="S605" s="310" t="str">
        <f>'Physical Stats'!AF33</f>
        <v/>
      </c>
      <c r="T605" s="310" t="str">
        <f>'Physical Stats'!AG33</f>
        <v/>
      </c>
      <c r="U605" s="310" t="str">
        <f>'Physical Stats'!AH33</f>
        <v/>
      </c>
      <c r="V605" s="310" t="str">
        <f>'Physical Stats'!AI33</f>
        <v/>
      </c>
      <c r="W605" s="310" t="str">
        <f>'Physical Stats'!AJ33</f>
        <v/>
      </c>
      <c r="X605" s="310" t="str">
        <f>'Physical Stats'!AK33</f>
        <v/>
      </c>
      <c r="Y605" s="310" t="str">
        <f>'Physical Stats'!AL33</f>
        <v/>
      </c>
      <c r="Z605" s="310" t="str">
        <f>'Physical Stats'!AM33</f>
        <v/>
      </c>
      <c r="AA605" s="310" t="str">
        <f>'Physical Stats'!AN33</f>
        <v/>
      </c>
      <c r="AB605" s="310" t="str">
        <f>'Physical Stats'!AO33</f>
        <v/>
      </c>
      <c r="AC605" s="310" t="str">
        <f>'Physical Stats'!AP33</f>
        <v/>
      </c>
      <c r="AD605" s="310" t="str">
        <f>'Physical Stats'!AQ33</f>
        <v/>
      </c>
      <c r="AE605" s="310" t="str">
        <f>'Physical Stats'!AR33</f>
        <v/>
      </c>
      <c r="AF605" s="310" t="str">
        <f>'Physical Stats'!AS33</f>
        <v/>
      </c>
      <c r="AG605" s="310" t="str">
        <f>'Physical Stats'!AT33</f>
        <v/>
      </c>
      <c r="AH605" s="310" t="str">
        <f>'Physical Stats'!AU33</f>
        <v/>
      </c>
      <c r="AI605" s="310" t="str">
        <f>'Physical Stats'!AV33</f>
        <v/>
      </c>
      <c r="AJ605" s="310" t="str">
        <f>'Physical Stats'!AW33</f>
        <v/>
      </c>
      <c r="AK605" s="310" t="str">
        <f>'Physical Stats'!AX33</f>
        <v/>
      </c>
      <c r="AL605" s="310" t="str">
        <f>'Physical Stats'!AY33</f>
        <v/>
      </c>
      <c r="AM605" s="310" t="str">
        <f>'Physical Stats'!AZ33</f>
        <v/>
      </c>
      <c r="AN605" s="310" t="str">
        <f>'Physical Stats'!BA33</f>
        <v/>
      </c>
      <c r="AO605" s="310" t="str">
        <f>'Physical Stats'!BB33</f>
        <v/>
      </c>
      <c r="AP605" s="310" t="str">
        <f>'Physical Stats'!BC33</f>
        <v/>
      </c>
      <c r="AQ605" s="310" t="str">
        <f>'Physical Stats'!BD33</f>
        <v/>
      </c>
      <c r="AR605" s="311" t="str">
        <f>'Physical Stats'!BE33</f>
        <v/>
      </c>
      <c r="AT605" s="314" t="str">
        <f>'Physical Stats'!I33</f>
        <v/>
      </c>
      <c r="AU605" s="67"/>
    </row>
    <row r="606" spans="2:47" ht="20.149999999999999" customHeight="1" x14ac:dyDescent="0.35">
      <c r="B606" s="308" t="str">
        <f>IF('Data nodweddion ffisegol'!J34="","",'Data nodweddion ffisegol'!J34)</f>
        <v/>
      </c>
      <c r="C606" s="309" t="str">
        <f>'Physical Stats'!P34</f>
        <v/>
      </c>
      <c r="D606" s="310" t="str">
        <f>'Physical Stats'!Q34</f>
        <v/>
      </c>
      <c r="E606" s="310" t="str">
        <f>'Physical Stats'!R34</f>
        <v/>
      </c>
      <c r="F606" s="310" t="str">
        <f>'Physical Stats'!S34</f>
        <v/>
      </c>
      <c r="G606" s="310" t="str">
        <f>'Physical Stats'!T34</f>
        <v/>
      </c>
      <c r="H606" s="310" t="str">
        <f>'Physical Stats'!U34</f>
        <v/>
      </c>
      <c r="I606" s="310" t="str">
        <f>'Physical Stats'!V34</f>
        <v/>
      </c>
      <c r="J606" s="310" t="str">
        <f>'Physical Stats'!W34</f>
        <v/>
      </c>
      <c r="K606" s="310" t="str">
        <f>'Physical Stats'!X34</f>
        <v/>
      </c>
      <c r="L606" s="310" t="str">
        <f>'Physical Stats'!Y34</f>
        <v/>
      </c>
      <c r="M606" s="310" t="str">
        <f>'Physical Stats'!Z34</f>
        <v/>
      </c>
      <c r="N606" s="310" t="str">
        <f>'Physical Stats'!AA34</f>
        <v/>
      </c>
      <c r="O606" s="310" t="str">
        <f>'Physical Stats'!AB34</f>
        <v/>
      </c>
      <c r="P606" s="310" t="str">
        <f>'Physical Stats'!AC34</f>
        <v/>
      </c>
      <c r="Q606" s="310" t="str">
        <f>'Physical Stats'!AD34</f>
        <v/>
      </c>
      <c r="R606" s="310" t="str">
        <f>'Physical Stats'!AE34</f>
        <v/>
      </c>
      <c r="S606" s="310" t="str">
        <f>'Physical Stats'!AF34</f>
        <v/>
      </c>
      <c r="T606" s="310" t="str">
        <f>'Physical Stats'!AG34</f>
        <v/>
      </c>
      <c r="U606" s="310" t="str">
        <f>'Physical Stats'!AH34</f>
        <v/>
      </c>
      <c r="V606" s="310" t="str">
        <f>'Physical Stats'!AI34</f>
        <v/>
      </c>
      <c r="W606" s="310" t="str">
        <f>'Physical Stats'!AJ34</f>
        <v/>
      </c>
      <c r="X606" s="310" t="str">
        <f>'Physical Stats'!AK34</f>
        <v/>
      </c>
      <c r="Y606" s="310" t="str">
        <f>'Physical Stats'!AL34</f>
        <v/>
      </c>
      <c r="Z606" s="310" t="str">
        <f>'Physical Stats'!AM34</f>
        <v/>
      </c>
      <c r="AA606" s="310" t="str">
        <f>'Physical Stats'!AN34</f>
        <v/>
      </c>
      <c r="AB606" s="310" t="str">
        <f>'Physical Stats'!AO34</f>
        <v/>
      </c>
      <c r="AC606" s="310" t="str">
        <f>'Physical Stats'!AP34</f>
        <v/>
      </c>
      <c r="AD606" s="310" t="str">
        <f>'Physical Stats'!AQ34</f>
        <v/>
      </c>
      <c r="AE606" s="310" t="str">
        <f>'Physical Stats'!AR34</f>
        <v/>
      </c>
      <c r="AF606" s="310" t="str">
        <f>'Physical Stats'!AS34</f>
        <v/>
      </c>
      <c r="AG606" s="310" t="str">
        <f>'Physical Stats'!AT34</f>
        <v/>
      </c>
      <c r="AH606" s="310" t="str">
        <f>'Physical Stats'!AU34</f>
        <v/>
      </c>
      <c r="AI606" s="310" t="str">
        <f>'Physical Stats'!AV34</f>
        <v/>
      </c>
      <c r="AJ606" s="310" t="str">
        <f>'Physical Stats'!AW34</f>
        <v/>
      </c>
      <c r="AK606" s="310" t="str">
        <f>'Physical Stats'!AX34</f>
        <v/>
      </c>
      <c r="AL606" s="310" t="str">
        <f>'Physical Stats'!AY34</f>
        <v/>
      </c>
      <c r="AM606" s="310" t="str">
        <f>'Physical Stats'!AZ34</f>
        <v/>
      </c>
      <c r="AN606" s="310" t="str">
        <f>'Physical Stats'!BA34</f>
        <v/>
      </c>
      <c r="AO606" s="310" t="str">
        <f>'Physical Stats'!BB34</f>
        <v/>
      </c>
      <c r="AP606" s="310" t="str">
        <f>'Physical Stats'!BC34</f>
        <v/>
      </c>
      <c r="AQ606" s="310" t="str">
        <f>'Physical Stats'!BD34</f>
        <v/>
      </c>
      <c r="AR606" s="311" t="str">
        <f>'Physical Stats'!BE34</f>
        <v/>
      </c>
      <c r="AT606" s="314" t="str">
        <f>'Physical Stats'!I34</f>
        <v/>
      </c>
      <c r="AU606" s="67"/>
    </row>
    <row r="607" spans="2:47" ht="20.149999999999999" customHeight="1" x14ac:dyDescent="0.35">
      <c r="B607" s="308" t="str">
        <f>IF('Data nodweddion ffisegol'!J35="","",'Data nodweddion ffisegol'!J35)</f>
        <v/>
      </c>
      <c r="C607" s="309" t="str">
        <f>'Physical Stats'!P35</f>
        <v/>
      </c>
      <c r="D607" s="310" t="str">
        <f>'Physical Stats'!Q35</f>
        <v/>
      </c>
      <c r="E607" s="310" t="str">
        <f>'Physical Stats'!R35</f>
        <v/>
      </c>
      <c r="F607" s="310" t="str">
        <f>'Physical Stats'!S35</f>
        <v/>
      </c>
      <c r="G607" s="310" t="str">
        <f>'Physical Stats'!T35</f>
        <v/>
      </c>
      <c r="H607" s="310" t="str">
        <f>'Physical Stats'!U35</f>
        <v/>
      </c>
      <c r="I607" s="310" t="str">
        <f>'Physical Stats'!V35</f>
        <v/>
      </c>
      <c r="J607" s="310" t="str">
        <f>'Physical Stats'!W35</f>
        <v/>
      </c>
      <c r="K607" s="310" t="str">
        <f>'Physical Stats'!X35</f>
        <v/>
      </c>
      <c r="L607" s="310" t="str">
        <f>'Physical Stats'!Y35</f>
        <v/>
      </c>
      <c r="M607" s="310" t="str">
        <f>'Physical Stats'!Z35</f>
        <v/>
      </c>
      <c r="N607" s="310" t="str">
        <f>'Physical Stats'!AA35</f>
        <v/>
      </c>
      <c r="O607" s="310" t="str">
        <f>'Physical Stats'!AB35</f>
        <v/>
      </c>
      <c r="P607" s="310" t="str">
        <f>'Physical Stats'!AC35</f>
        <v/>
      </c>
      <c r="Q607" s="310" t="str">
        <f>'Physical Stats'!AD35</f>
        <v/>
      </c>
      <c r="R607" s="310" t="str">
        <f>'Physical Stats'!AE35</f>
        <v/>
      </c>
      <c r="S607" s="310" t="str">
        <f>'Physical Stats'!AF35</f>
        <v/>
      </c>
      <c r="T607" s="310" t="str">
        <f>'Physical Stats'!AG35</f>
        <v/>
      </c>
      <c r="U607" s="310" t="str">
        <f>'Physical Stats'!AH35</f>
        <v/>
      </c>
      <c r="V607" s="310" t="str">
        <f>'Physical Stats'!AI35</f>
        <v/>
      </c>
      <c r="W607" s="310" t="str">
        <f>'Physical Stats'!AJ35</f>
        <v/>
      </c>
      <c r="X607" s="310" t="str">
        <f>'Physical Stats'!AK35</f>
        <v/>
      </c>
      <c r="Y607" s="310" t="str">
        <f>'Physical Stats'!AL35</f>
        <v/>
      </c>
      <c r="Z607" s="310" t="str">
        <f>'Physical Stats'!AM35</f>
        <v/>
      </c>
      <c r="AA607" s="310" t="str">
        <f>'Physical Stats'!AN35</f>
        <v/>
      </c>
      <c r="AB607" s="310" t="str">
        <f>'Physical Stats'!AO35</f>
        <v/>
      </c>
      <c r="AC607" s="310" t="str">
        <f>'Physical Stats'!AP35</f>
        <v/>
      </c>
      <c r="AD607" s="310" t="str">
        <f>'Physical Stats'!AQ35</f>
        <v/>
      </c>
      <c r="AE607" s="310" t="str">
        <f>'Physical Stats'!AR35</f>
        <v/>
      </c>
      <c r="AF607" s="310" t="str">
        <f>'Physical Stats'!AS35</f>
        <v/>
      </c>
      <c r="AG607" s="310" t="str">
        <f>'Physical Stats'!AT35</f>
        <v/>
      </c>
      <c r="AH607" s="310" t="str">
        <f>'Physical Stats'!AU35</f>
        <v/>
      </c>
      <c r="AI607" s="310" t="str">
        <f>'Physical Stats'!AV35</f>
        <v/>
      </c>
      <c r="AJ607" s="310" t="str">
        <f>'Physical Stats'!AW35</f>
        <v/>
      </c>
      <c r="AK607" s="310" t="str">
        <f>'Physical Stats'!AX35</f>
        <v/>
      </c>
      <c r="AL607" s="310" t="str">
        <f>'Physical Stats'!AY35</f>
        <v/>
      </c>
      <c r="AM607" s="310" t="str">
        <f>'Physical Stats'!AZ35</f>
        <v/>
      </c>
      <c r="AN607" s="310" t="str">
        <f>'Physical Stats'!BA35</f>
        <v/>
      </c>
      <c r="AO607" s="310" t="str">
        <f>'Physical Stats'!BB35</f>
        <v/>
      </c>
      <c r="AP607" s="310" t="str">
        <f>'Physical Stats'!BC35</f>
        <v/>
      </c>
      <c r="AQ607" s="310" t="str">
        <f>'Physical Stats'!BD35</f>
        <v/>
      </c>
      <c r="AR607" s="311" t="str">
        <f>'Physical Stats'!BE35</f>
        <v/>
      </c>
      <c r="AT607" s="314" t="str">
        <f>'Physical Stats'!I35</f>
        <v/>
      </c>
      <c r="AU607" s="67"/>
    </row>
    <row r="608" spans="2:47" ht="20.149999999999999" customHeight="1" x14ac:dyDescent="0.35">
      <c r="B608" s="308" t="str">
        <f>IF('Data nodweddion ffisegol'!J36="","",'Data nodweddion ffisegol'!J36)</f>
        <v/>
      </c>
      <c r="C608" s="309" t="str">
        <f>'Physical Stats'!P36</f>
        <v/>
      </c>
      <c r="D608" s="310" t="str">
        <f>'Physical Stats'!Q36</f>
        <v/>
      </c>
      <c r="E608" s="310" t="str">
        <f>'Physical Stats'!R36</f>
        <v/>
      </c>
      <c r="F608" s="310" t="str">
        <f>'Physical Stats'!S36</f>
        <v/>
      </c>
      <c r="G608" s="310" t="str">
        <f>'Physical Stats'!T36</f>
        <v/>
      </c>
      <c r="H608" s="310" t="str">
        <f>'Physical Stats'!U36</f>
        <v/>
      </c>
      <c r="I608" s="310" t="str">
        <f>'Physical Stats'!V36</f>
        <v/>
      </c>
      <c r="J608" s="310" t="str">
        <f>'Physical Stats'!W36</f>
        <v/>
      </c>
      <c r="K608" s="310" t="str">
        <f>'Physical Stats'!X36</f>
        <v/>
      </c>
      <c r="L608" s="310" t="str">
        <f>'Physical Stats'!Y36</f>
        <v/>
      </c>
      <c r="M608" s="310" t="str">
        <f>'Physical Stats'!Z36</f>
        <v/>
      </c>
      <c r="N608" s="310" t="str">
        <f>'Physical Stats'!AA36</f>
        <v/>
      </c>
      <c r="O608" s="310" t="str">
        <f>'Physical Stats'!AB36</f>
        <v/>
      </c>
      <c r="P608" s="310" t="str">
        <f>'Physical Stats'!AC36</f>
        <v/>
      </c>
      <c r="Q608" s="310" t="str">
        <f>'Physical Stats'!AD36</f>
        <v/>
      </c>
      <c r="R608" s="310" t="str">
        <f>'Physical Stats'!AE36</f>
        <v/>
      </c>
      <c r="S608" s="310" t="str">
        <f>'Physical Stats'!AF36</f>
        <v/>
      </c>
      <c r="T608" s="310" t="str">
        <f>'Physical Stats'!AG36</f>
        <v/>
      </c>
      <c r="U608" s="310" t="str">
        <f>'Physical Stats'!AH36</f>
        <v/>
      </c>
      <c r="V608" s="310" t="str">
        <f>'Physical Stats'!AI36</f>
        <v/>
      </c>
      <c r="W608" s="310" t="str">
        <f>'Physical Stats'!AJ36</f>
        <v/>
      </c>
      <c r="X608" s="310" t="str">
        <f>'Physical Stats'!AK36</f>
        <v/>
      </c>
      <c r="Y608" s="310" t="str">
        <f>'Physical Stats'!AL36</f>
        <v/>
      </c>
      <c r="Z608" s="310" t="str">
        <f>'Physical Stats'!AM36</f>
        <v/>
      </c>
      <c r="AA608" s="310" t="str">
        <f>'Physical Stats'!AN36</f>
        <v/>
      </c>
      <c r="AB608" s="310" t="str">
        <f>'Physical Stats'!AO36</f>
        <v/>
      </c>
      <c r="AC608" s="310" t="str">
        <f>'Physical Stats'!AP36</f>
        <v/>
      </c>
      <c r="AD608" s="310" t="str">
        <f>'Physical Stats'!AQ36</f>
        <v/>
      </c>
      <c r="AE608" s="310" t="str">
        <f>'Physical Stats'!AR36</f>
        <v/>
      </c>
      <c r="AF608" s="310" t="str">
        <f>'Physical Stats'!AS36</f>
        <v/>
      </c>
      <c r="AG608" s="310" t="str">
        <f>'Physical Stats'!AT36</f>
        <v/>
      </c>
      <c r="AH608" s="310" t="str">
        <f>'Physical Stats'!AU36</f>
        <v/>
      </c>
      <c r="AI608" s="310" t="str">
        <f>'Physical Stats'!AV36</f>
        <v/>
      </c>
      <c r="AJ608" s="310" t="str">
        <f>'Physical Stats'!AW36</f>
        <v/>
      </c>
      <c r="AK608" s="310" t="str">
        <f>'Physical Stats'!AX36</f>
        <v/>
      </c>
      <c r="AL608" s="310" t="str">
        <f>'Physical Stats'!AY36</f>
        <v/>
      </c>
      <c r="AM608" s="310" t="str">
        <f>'Physical Stats'!AZ36</f>
        <v/>
      </c>
      <c r="AN608" s="310" t="str">
        <f>'Physical Stats'!BA36</f>
        <v/>
      </c>
      <c r="AO608" s="310" t="str">
        <f>'Physical Stats'!BB36</f>
        <v/>
      </c>
      <c r="AP608" s="310" t="str">
        <f>'Physical Stats'!BC36</f>
        <v/>
      </c>
      <c r="AQ608" s="310" t="str">
        <f>'Physical Stats'!BD36</f>
        <v/>
      </c>
      <c r="AR608" s="311" t="str">
        <f>'Physical Stats'!BE36</f>
        <v/>
      </c>
      <c r="AT608" s="314" t="str">
        <f>'Physical Stats'!I36</f>
        <v/>
      </c>
      <c r="AU608" s="67"/>
    </row>
    <row r="609" spans="2:47" ht="20.149999999999999" customHeight="1" x14ac:dyDescent="0.35">
      <c r="B609" s="308" t="str">
        <f>IF('Data nodweddion ffisegol'!J37="","",'Data nodweddion ffisegol'!J37)</f>
        <v/>
      </c>
      <c r="C609" s="309" t="str">
        <f>'Physical Stats'!P37</f>
        <v/>
      </c>
      <c r="D609" s="310" t="str">
        <f>'Physical Stats'!Q37</f>
        <v/>
      </c>
      <c r="E609" s="310" t="str">
        <f>'Physical Stats'!R37</f>
        <v/>
      </c>
      <c r="F609" s="310" t="str">
        <f>'Physical Stats'!S37</f>
        <v/>
      </c>
      <c r="G609" s="310" t="str">
        <f>'Physical Stats'!T37</f>
        <v/>
      </c>
      <c r="H609" s="310" t="str">
        <f>'Physical Stats'!U37</f>
        <v/>
      </c>
      <c r="I609" s="310" t="str">
        <f>'Physical Stats'!V37</f>
        <v/>
      </c>
      <c r="J609" s="310" t="str">
        <f>'Physical Stats'!W37</f>
        <v/>
      </c>
      <c r="K609" s="310" t="str">
        <f>'Physical Stats'!X37</f>
        <v/>
      </c>
      <c r="L609" s="310" t="str">
        <f>'Physical Stats'!Y37</f>
        <v/>
      </c>
      <c r="M609" s="310" t="str">
        <f>'Physical Stats'!Z37</f>
        <v/>
      </c>
      <c r="N609" s="310" t="str">
        <f>'Physical Stats'!AA37</f>
        <v/>
      </c>
      <c r="O609" s="310" t="str">
        <f>'Physical Stats'!AB37</f>
        <v/>
      </c>
      <c r="P609" s="310" t="str">
        <f>'Physical Stats'!AC37</f>
        <v/>
      </c>
      <c r="Q609" s="310" t="str">
        <f>'Physical Stats'!AD37</f>
        <v/>
      </c>
      <c r="R609" s="310" t="str">
        <f>'Physical Stats'!AE37</f>
        <v/>
      </c>
      <c r="S609" s="310" t="str">
        <f>'Physical Stats'!AF37</f>
        <v/>
      </c>
      <c r="T609" s="310" t="str">
        <f>'Physical Stats'!AG37</f>
        <v/>
      </c>
      <c r="U609" s="310" t="str">
        <f>'Physical Stats'!AH37</f>
        <v/>
      </c>
      <c r="V609" s="310" t="str">
        <f>'Physical Stats'!AI37</f>
        <v/>
      </c>
      <c r="W609" s="310" t="str">
        <f>'Physical Stats'!AJ37</f>
        <v/>
      </c>
      <c r="X609" s="310" t="str">
        <f>'Physical Stats'!AK37</f>
        <v/>
      </c>
      <c r="Y609" s="310" t="str">
        <f>'Physical Stats'!AL37</f>
        <v/>
      </c>
      <c r="Z609" s="310" t="str">
        <f>'Physical Stats'!AM37</f>
        <v/>
      </c>
      <c r="AA609" s="310" t="str">
        <f>'Physical Stats'!AN37</f>
        <v/>
      </c>
      <c r="AB609" s="310" t="str">
        <f>'Physical Stats'!AO37</f>
        <v/>
      </c>
      <c r="AC609" s="310" t="str">
        <f>'Physical Stats'!AP37</f>
        <v/>
      </c>
      <c r="AD609" s="310" t="str">
        <f>'Physical Stats'!AQ37</f>
        <v/>
      </c>
      <c r="AE609" s="310" t="str">
        <f>'Physical Stats'!AR37</f>
        <v/>
      </c>
      <c r="AF609" s="310" t="str">
        <f>'Physical Stats'!AS37</f>
        <v/>
      </c>
      <c r="AG609" s="310" t="str">
        <f>'Physical Stats'!AT37</f>
        <v/>
      </c>
      <c r="AH609" s="310" t="str">
        <f>'Physical Stats'!AU37</f>
        <v/>
      </c>
      <c r="AI609" s="310" t="str">
        <f>'Physical Stats'!AV37</f>
        <v/>
      </c>
      <c r="AJ609" s="310" t="str">
        <f>'Physical Stats'!AW37</f>
        <v/>
      </c>
      <c r="AK609" s="310" t="str">
        <f>'Physical Stats'!AX37</f>
        <v/>
      </c>
      <c r="AL609" s="310" t="str">
        <f>'Physical Stats'!AY37</f>
        <v/>
      </c>
      <c r="AM609" s="310" t="str">
        <f>'Physical Stats'!AZ37</f>
        <v/>
      </c>
      <c r="AN609" s="310" t="str">
        <f>'Physical Stats'!BA37</f>
        <v/>
      </c>
      <c r="AO609" s="310" t="str">
        <f>'Physical Stats'!BB37</f>
        <v/>
      </c>
      <c r="AP609" s="310" t="str">
        <f>'Physical Stats'!BC37</f>
        <v/>
      </c>
      <c r="AQ609" s="310" t="str">
        <f>'Physical Stats'!BD37</f>
        <v/>
      </c>
      <c r="AR609" s="311" t="str">
        <f>'Physical Stats'!BE37</f>
        <v/>
      </c>
      <c r="AT609" s="314" t="str">
        <f>'Physical Stats'!I37</f>
        <v/>
      </c>
      <c r="AU609" s="67"/>
    </row>
    <row r="610" spans="2:47" ht="20.149999999999999" customHeight="1" x14ac:dyDescent="0.35">
      <c r="B610" s="308" t="str">
        <f>IF('Data nodweddion ffisegol'!J38="","",'Data nodweddion ffisegol'!J38)</f>
        <v/>
      </c>
      <c r="C610" s="309" t="str">
        <f>'Physical Stats'!P38</f>
        <v/>
      </c>
      <c r="D610" s="310" t="str">
        <f>'Physical Stats'!Q38</f>
        <v/>
      </c>
      <c r="E610" s="310" t="str">
        <f>'Physical Stats'!R38</f>
        <v/>
      </c>
      <c r="F610" s="310" t="str">
        <f>'Physical Stats'!S38</f>
        <v/>
      </c>
      <c r="G610" s="310" t="str">
        <f>'Physical Stats'!T38</f>
        <v/>
      </c>
      <c r="H610" s="310" t="str">
        <f>'Physical Stats'!U38</f>
        <v/>
      </c>
      <c r="I610" s="310" t="str">
        <f>'Physical Stats'!V38</f>
        <v/>
      </c>
      <c r="J610" s="310" t="str">
        <f>'Physical Stats'!W38</f>
        <v/>
      </c>
      <c r="K610" s="310" t="str">
        <f>'Physical Stats'!X38</f>
        <v/>
      </c>
      <c r="L610" s="310" t="str">
        <f>'Physical Stats'!Y38</f>
        <v/>
      </c>
      <c r="M610" s="310" t="str">
        <f>'Physical Stats'!Z38</f>
        <v/>
      </c>
      <c r="N610" s="310" t="str">
        <f>'Physical Stats'!AA38</f>
        <v/>
      </c>
      <c r="O610" s="310" t="str">
        <f>'Physical Stats'!AB38</f>
        <v/>
      </c>
      <c r="P610" s="310" t="str">
        <f>'Physical Stats'!AC38</f>
        <v/>
      </c>
      <c r="Q610" s="310" t="str">
        <f>'Physical Stats'!AD38</f>
        <v/>
      </c>
      <c r="R610" s="310" t="str">
        <f>'Physical Stats'!AE38</f>
        <v/>
      </c>
      <c r="S610" s="310" t="str">
        <f>'Physical Stats'!AF38</f>
        <v/>
      </c>
      <c r="T610" s="310" t="str">
        <f>'Physical Stats'!AG38</f>
        <v/>
      </c>
      <c r="U610" s="310" t="str">
        <f>'Physical Stats'!AH38</f>
        <v/>
      </c>
      <c r="V610" s="310" t="str">
        <f>'Physical Stats'!AI38</f>
        <v/>
      </c>
      <c r="W610" s="310" t="str">
        <f>'Physical Stats'!AJ38</f>
        <v/>
      </c>
      <c r="X610" s="310" t="str">
        <f>'Physical Stats'!AK38</f>
        <v/>
      </c>
      <c r="Y610" s="310" t="str">
        <f>'Physical Stats'!AL38</f>
        <v/>
      </c>
      <c r="Z610" s="310" t="str">
        <f>'Physical Stats'!AM38</f>
        <v/>
      </c>
      <c r="AA610" s="310" t="str">
        <f>'Physical Stats'!AN38</f>
        <v/>
      </c>
      <c r="AB610" s="310" t="str">
        <f>'Physical Stats'!AO38</f>
        <v/>
      </c>
      <c r="AC610" s="310" t="str">
        <f>'Physical Stats'!AP38</f>
        <v/>
      </c>
      <c r="AD610" s="310" t="str">
        <f>'Physical Stats'!AQ38</f>
        <v/>
      </c>
      <c r="AE610" s="310" t="str">
        <f>'Physical Stats'!AR38</f>
        <v/>
      </c>
      <c r="AF610" s="310" t="str">
        <f>'Physical Stats'!AS38</f>
        <v/>
      </c>
      <c r="AG610" s="310" t="str">
        <f>'Physical Stats'!AT38</f>
        <v/>
      </c>
      <c r="AH610" s="310" t="str">
        <f>'Physical Stats'!AU38</f>
        <v/>
      </c>
      <c r="AI610" s="310" t="str">
        <f>'Physical Stats'!AV38</f>
        <v/>
      </c>
      <c r="AJ610" s="310" t="str">
        <f>'Physical Stats'!AW38</f>
        <v/>
      </c>
      <c r="AK610" s="310" t="str">
        <f>'Physical Stats'!AX38</f>
        <v/>
      </c>
      <c r="AL610" s="310" t="str">
        <f>'Physical Stats'!AY38</f>
        <v/>
      </c>
      <c r="AM610" s="310" t="str">
        <f>'Physical Stats'!AZ38</f>
        <v/>
      </c>
      <c r="AN610" s="310" t="str">
        <f>'Physical Stats'!BA38</f>
        <v/>
      </c>
      <c r="AO610" s="310" t="str">
        <f>'Physical Stats'!BB38</f>
        <v/>
      </c>
      <c r="AP610" s="310" t="str">
        <f>'Physical Stats'!BC38</f>
        <v/>
      </c>
      <c r="AQ610" s="310" t="str">
        <f>'Physical Stats'!BD38</f>
        <v/>
      </c>
      <c r="AR610" s="311" t="str">
        <f>'Physical Stats'!BE38</f>
        <v/>
      </c>
      <c r="AT610" s="314" t="str">
        <f>'Physical Stats'!I38</f>
        <v/>
      </c>
      <c r="AU610" s="6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tabColor rgb="FF009999"/>
  </sheetPr>
  <dimension ref="A1:O55"/>
  <sheetViews>
    <sheetView zoomScale="70" zoomScaleNormal="70" workbookViewId="0">
      <selection activeCell="P62" sqref="P62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11" width="14.69140625" style="3" customWidth="1"/>
    <col min="12" max="12" width="44.23046875" style="3" customWidth="1"/>
    <col min="13" max="13" width="17.23046875" style="3" customWidth="1"/>
    <col min="14" max="14" width="17.23046875" style="3" hidden="1" customWidth="1"/>
    <col min="15" max="15" width="3.53515625" style="3" customWidth="1"/>
    <col min="16" max="16" width="14.69140625" style="3" customWidth="1"/>
    <col min="17" max="17" width="2.84375" style="3" customWidth="1"/>
    <col min="18" max="16384" width="8.84375" style="3"/>
  </cols>
  <sheetData>
    <row r="1" spans="2:15" ht="12" customHeight="1" x14ac:dyDescent="0.35"/>
    <row r="2" spans="2:15" ht="20.149999999999999" customHeight="1" x14ac:dyDescent="0.35">
      <c r="B2" s="18" t="s">
        <v>100</v>
      </c>
    </row>
    <row r="3" spans="2:15" ht="20.149999999999999" customHeight="1" x14ac:dyDescent="0.35">
      <c r="B3" s="18"/>
    </row>
    <row r="4" spans="2:15" ht="20.149999999999999" customHeight="1" thickBot="1" x14ac:dyDescent="0.4">
      <c r="B4" s="18"/>
      <c r="H4" s="19" t="s">
        <v>101</v>
      </c>
    </row>
    <row r="5" spans="2:15" ht="20.149999999999999" customHeight="1" thickBot="1" x14ac:dyDescent="0.4">
      <c r="B5" s="18"/>
      <c r="G5" s="395"/>
      <c r="H5" s="393"/>
      <c r="I5" s="393"/>
      <c r="J5" s="393"/>
      <c r="K5" s="393"/>
      <c r="L5" s="393"/>
      <c r="M5" s="393"/>
      <c r="N5" s="393"/>
      <c r="O5" s="394"/>
    </row>
    <row r="6" spans="2:15" ht="19.5" customHeight="1" thickBot="1" x14ac:dyDescent="0.4">
      <c r="B6" s="4" t="s">
        <v>71</v>
      </c>
      <c r="G6" s="396"/>
      <c r="H6" s="467" t="s">
        <v>23</v>
      </c>
      <c r="I6" s="470" t="s">
        <v>9</v>
      </c>
      <c r="J6" s="501" t="s">
        <v>24</v>
      </c>
      <c r="K6" s="501" t="s">
        <v>78</v>
      </c>
      <c r="L6" s="506" t="s">
        <v>102</v>
      </c>
      <c r="M6" s="461" t="s">
        <v>80</v>
      </c>
      <c r="N6" s="478" t="s">
        <v>103</v>
      </c>
      <c r="O6" s="400"/>
    </row>
    <row r="7" spans="2:15" ht="18.75" customHeight="1" thickBot="1" x14ac:dyDescent="0.4">
      <c r="B7" s="395"/>
      <c r="C7" s="393"/>
      <c r="D7" s="393"/>
      <c r="E7" s="394"/>
      <c r="G7" s="396"/>
      <c r="H7" s="468"/>
      <c r="I7" s="471"/>
      <c r="J7" s="502"/>
      <c r="K7" s="502"/>
      <c r="L7" s="507"/>
      <c r="M7" s="462"/>
      <c r="N7" s="481"/>
      <c r="O7" s="400"/>
    </row>
    <row r="8" spans="2:15" ht="19.5" customHeight="1" thickBot="1" x14ac:dyDescent="0.4">
      <c r="B8" s="396"/>
      <c r="C8" s="26" t="s">
        <v>4</v>
      </c>
      <c r="D8" s="197" t="str">
        <f>IF('Gwybodaeth Ymgeiswyr'!E15="","",'Gwybodaeth Ymgeiswyr'!E15)</f>
        <v/>
      </c>
      <c r="E8" s="400"/>
      <c r="G8" s="396"/>
      <c r="H8" s="469"/>
      <c r="I8" s="472"/>
      <c r="J8" s="492"/>
      <c r="K8" s="492"/>
      <c r="L8" s="508"/>
      <c r="M8" s="463"/>
      <c r="N8" s="484"/>
      <c r="O8" s="400"/>
    </row>
    <row r="9" spans="2:15" ht="20.149999999999999" customHeight="1" x14ac:dyDescent="0.35">
      <c r="B9" s="396"/>
      <c r="C9" s="31" t="s">
        <v>89</v>
      </c>
      <c r="D9" s="198" t="str">
        <f>IF('Gwybodaeth Ymgeiswyr'!E16="","",'Gwybodaeth Ymgeiswyr'!E16)</f>
        <v/>
      </c>
      <c r="E9" s="400"/>
      <c r="G9" s="396"/>
      <c r="H9" s="20" t="str">
        <f>IF('Data nodweddion ffisegol'!H9="","",'Data nodweddion ffisegol'!H9)</f>
        <v/>
      </c>
      <c r="I9" s="22" t="str">
        <f>IF('Data nodweddion ffisegol'!I9="","",'Data nodweddion ffisegol'!I9)</f>
        <v/>
      </c>
      <c r="J9" s="21" t="str">
        <f>IF('Data nodweddion ffisegol'!J9="","",'Data nodweddion ffisegol'!J9)</f>
        <v/>
      </c>
      <c r="K9" s="140" t="str">
        <f>IF('Physical Stats'!K9="","",'Physical Stats'!K9)</f>
        <v/>
      </c>
      <c r="L9" s="72" t="str">
        <f>IF('Data nodweddion ffisegol'!K9="","",'Data nodweddion ffisegol'!K9)</f>
        <v/>
      </c>
      <c r="M9" s="362" t="str">
        <f>IF('Data nodweddion ffisegol'!L9="","",'Data nodweddion ffisegol'!L9)</f>
        <v/>
      </c>
      <c r="N9" s="362">
        <f t="shared" ref="N9:N10" si="0">IF(M9="y",1,0)</f>
        <v>0</v>
      </c>
      <c r="O9" s="400"/>
    </row>
    <row r="10" spans="2:15" ht="20.149999999999999" customHeight="1" x14ac:dyDescent="0.35">
      <c r="B10" s="396"/>
      <c r="C10" s="31" t="s">
        <v>5</v>
      </c>
      <c r="D10" s="198" t="str">
        <f>IF('Gwybodaeth Ymgeiswyr'!E17="","",'Gwybodaeth Ymgeiswyr'!E17)</f>
        <v/>
      </c>
      <c r="E10" s="400"/>
      <c r="G10" s="396"/>
      <c r="H10" s="23" t="str">
        <f>IF('Data nodweddion ffisegol'!H10="","",'Data nodweddion ffisegol'!H10)</f>
        <v/>
      </c>
      <c r="I10" s="25" t="str">
        <f>IF('Data nodweddion ffisegol'!I10="","",'Data nodweddion ffisegol'!I10)</f>
        <v/>
      </c>
      <c r="J10" s="24" t="str">
        <f>IF('Data nodweddion ffisegol'!J10="","",'Data nodweddion ffisegol'!J10)</f>
        <v/>
      </c>
      <c r="K10" s="141" t="str">
        <f>IF('Physical Stats'!K10="","",'Physical Stats'!K10)</f>
        <v/>
      </c>
      <c r="L10" s="66" t="str">
        <f>IF('Data nodweddion ffisegol'!K10="","",'Data nodweddion ffisegol'!K10)</f>
        <v/>
      </c>
      <c r="M10" s="363" t="str">
        <f>IF('Data nodweddion ffisegol'!L10="","",'Data nodweddion ffisegol'!L10)</f>
        <v/>
      </c>
      <c r="N10" s="363">
        <f t="shared" si="0"/>
        <v>0</v>
      </c>
      <c r="O10" s="400"/>
    </row>
    <row r="11" spans="2:15" ht="20.149999999999999" customHeight="1" x14ac:dyDescent="0.35">
      <c r="B11" s="396"/>
      <c r="C11" s="31" t="s">
        <v>6</v>
      </c>
      <c r="D11" s="199" t="str">
        <f>IF('Gwybodaeth Ymgeiswyr'!E18="","",'Gwybodaeth Ymgeiswyr'!E18)</f>
        <v/>
      </c>
      <c r="E11" s="400"/>
      <c r="G11" s="396"/>
      <c r="H11" s="23" t="str">
        <f>IF('Data nodweddion ffisegol'!H11="","",'Data nodweddion ffisegol'!H11)</f>
        <v/>
      </c>
      <c r="I11" s="25" t="str">
        <f>IF('Data nodweddion ffisegol'!I11="","",'Data nodweddion ffisegol'!I11)</f>
        <v/>
      </c>
      <c r="J11" s="24" t="str">
        <f>IF('Data nodweddion ffisegol'!J11="","",'Data nodweddion ffisegol'!J11)</f>
        <v/>
      </c>
      <c r="K11" s="141" t="str">
        <f>IF('Physical Stats'!K11="","",'Physical Stats'!K11)</f>
        <v/>
      </c>
      <c r="L11" s="66" t="str">
        <f>IF('Data nodweddion ffisegol'!K11="","",'Data nodweddion ffisegol'!K11)</f>
        <v/>
      </c>
      <c r="M11" s="363" t="str">
        <f>IF('Data nodweddion ffisegol'!L11="","",'Data nodweddion ffisegol'!L11)</f>
        <v/>
      </c>
      <c r="N11" s="363">
        <f>IF(M11="y",1,0)</f>
        <v>0</v>
      </c>
      <c r="O11" s="400"/>
    </row>
    <row r="12" spans="2:15" ht="20.149999999999999" customHeight="1" thickBot="1" x14ac:dyDescent="0.4">
      <c r="B12" s="396"/>
      <c r="C12" s="32" t="s">
        <v>7</v>
      </c>
      <c r="D12" s="200" t="str">
        <f>IF('Gwybodaeth Ymgeiswyr'!E19="","",'Gwybodaeth Ymgeiswyr'!E19)</f>
        <v/>
      </c>
      <c r="E12" s="400"/>
      <c r="G12" s="396"/>
      <c r="H12" s="23" t="str">
        <f>IF('Data nodweddion ffisegol'!H12="","",'Data nodweddion ffisegol'!H12)</f>
        <v/>
      </c>
      <c r="I12" s="25" t="str">
        <f>IF('Data nodweddion ffisegol'!I12="","",'Data nodweddion ffisegol'!I12)</f>
        <v/>
      </c>
      <c r="J12" s="24" t="str">
        <f>IF('Data nodweddion ffisegol'!J12="","",'Data nodweddion ffisegol'!J12)</f>
        <v/>
      </c>
      <c r="K12" s="141" t="str">
        <f>IF('Physical Stats'!K12="","",'Physical Stats'!K12)</f>
        <v/>
      </c>
      <c r="L12" s="66" t="str">
        <f>IF('Data nodweddion ffisegol'!K12="","",'Data nodweddion ffisegol'!K12)</f>
        <v/>
      </c>
      <c r="M12" s="363" t="str">
        <f>IF('Data nodweddion ffisegol'!L12="","",'Data nodweddion ffisegol'!L12)</f>
        <v/>
      </c>
      <c r="N12" s="363">
        <f t="shared" ref="N12:N38" si="1">IF(M12="y",1,0)</f>
        <v>0</v>
      </c>
      <c r="O12" s="400"/>
    </row>
    <row r="13" spans="2:15" ht="20.149999999999999" customHeight="1" thickBot="1" x14ac:dyDescent="0.4">
      <c r="B13" s="396"/>
      <c r="C13" s="393"/>
      <c r="D13" s="417"/>
      <c r="E13" s="400"/>
      <c r="G13" s="396"/>
      <c r="H13" s="23" t="str">
        <f>IF('Data nodweddion ffisegol'!H13="","",'Data nodweddion ffisegol'!H13)</f>
        <v/>
      </c>
      <c r="I13" s="25" t="str">
        <f>IF('Data nodweddion ffisegol'!I13="","",'Data nodweddion ffisegol'!I13)</f>
        <v/>
      </c>
      <c r="J13" s="24" t="str">
        <f>IF('Data nodweddion ffisegol'!J13="","",'Data nodweddion ffisegol'!J13)</f>
        <v/>
      </c>
      <c r="K13" s="141" t="str">
        <f>IF('Physical Stats'!K13="","",'Physical Stats'!K13)</f>
        <v/>
      </c>
      <c r="L13" s="66" t="str">
        <f>IF('Data nodweddion ffisegol'!K13="","",'Data nodweddion ffisegol'!K13)</f>
        <v/>
      </c>
      <c r="M13" s="363" t="str">
        <f>IF('Data nodweddion ffisegol'!L13="","",'Data nodweddion ffisegol'!L13)</f>
        <v/>
      </c>
      <c r="N13" s="363">
        <f t="shared" si="1"/>
        <v>0</v>
      </c>
      <c r="O13" s="400"/>
    </row>
    <row r="14" spans="2:15" ht="20.149999999999999" customHeight="1" x14ac:dyDescent="0.35">
      <c r="B14" s="396"/>
      <c r="C14" s="26" t="s">
        <v>72</v>
      </c>
      <c r="D14" s="197" t="str">
        <f>IF('Data nodweddion ffisegol'!D15="","",'Data nodweddion ffisegol'!D15)</f>
        <v/>
      </c>
      <c r="E14" s="400"/>
      <c r="G14" s="396"/>
      <c r="H14" s="23" t="str">
        <f>IF('Data nodweddion ffisegol'!H14="","",'Data nodweddion ffisegol'!H14)</f>
        <v/>
      </c>
      <c r="I14" s="25" t="str">
        <f>IF('Data nodweddion ffisegol'!I14="","",'Data nodweddion ffisegol'!I14)</f>
        <v/>
      </c>
      <c r="J14" s="24" t="str">
        <f>IF('Data nodweddion ffisegol'!J14="","",'Data nodweddion ffisegol'!J14)</f>
        <v/>
      </c>
      <c r="K14" s="141" t="str">
        <f>IF('Physical Stats'!K14="","",'Physical Stats'!K14)</f>
        <v/>
      </c>
      <c r="L14" s="66" t="str">
        <f>IF('Data nodweddion ffisegol'!K14="","",'Data nodweddion ffisegol'!K14)</f>
        <v/>
      </c>
      <c r="M14" s="363" t="str">
        <f>IF('Data nodweddion ffisegol'!L14="","",'Data nodweddion ffisegol'!L14)</f>
        <v/>
      </c>
      <c r="N14" s="363">
        <f t="shared" si="1"/>
        <v>0</v>
      </c>
      <c r="O14" s="400"/>
    </row>
    <row r="15" spans="2:15" ht="20.149999999999999" customHeight="1" thickBot="1" x14ac:dyDescent="0.4">
      <c r="B15" s="396"/>
      <c r="C15" s="27" t="s">
        <v>73</v>
      </c>
      <c r="D15" s="201" t="str">
        <f>IF('Data nodweddion ffisegol'!D16="","",'Data nodweddion ffisegol'!D16)</f>
        <v/>
      </c>
      <c r="E15" s="400"/>
      <c r="G15" s="396"/>
      <c r="H15" s="23" t="str">
        <f>IF('Data nodweddion ffisegol'!H15="","",'Data nodweddion ffisegol'!H15)</f>
        <v/>
      </c>
      <c r="I15" s="25" t="str">
        <f>IF('Data nodweddion ffisegol'!I15="","",'Data nodweddion ffisegol'!I15)</f>
        <v/>
      </c>
      <c r="J15" s="24" t="str">
        <f>IF('Data nodweddion ffisegol'!J15="","",'Data nodweddion ffisegol'!J15)</f>
        <v/>
      </c>
      <c r="K15" s="141" t="str">
        <f>IF('Physical Stats'!K15="","",'Physical Stats'!K15)</f>
        <v/>
      </c>
      <c r="L15" s="66" t="str">
        <f>IF('Data nodweddion ffisegol'!K15="","",'Data nodweddion ffisegol'!K15)</f>
        <v/>
      </c>
      <c r="M15" s="331" t="str">
        <f>IF('Data nodweddion ffisegol'!L15="","",'Data nodweddion ffisegol'!L15)</f>
        <v/>
      </c>
      <c r="N15" s="363">
        <f t="shared" si="1"/>
        <v>0</v>
      </c>
      <c r="O15" s="400"/>
    </row>
    <row r="16" spans="2:15" ht="20.149999999999999" customHeight="1" thickBot="1" x14ac:dyDescent="0.4">
      <c r="B16" s="397"/>
      <c r="C16" s="398"/>
      <c r="D16" s="398"/>
      <c r="E16" s="399"/>
      <c r="G16" s="396"/>
      <c r="H16" s="23" t="str">
        <f>IF('Data nodweddion ffisegol'!H16="","",'Data nodweddion ffisegol'!H16)</f>
        <v/>
      </c>
      <c r="I16" s="25" t="str">
        <f>IF('Data nodweddion ffisegol'!I16="","",'Data nodweddion ffisegol'!I16)</f>
        <v/>
      </c>
      <c r="J16" s="24" t="str">
        <f>IF('Data nodweddion ffisegol'!J16="","",'Data nodweddion ffisegol'!J16)</f>
        <v/>
      </c>
      <c r="K16" s="141" t="str">
        <f>IF('Physical Stats'!K16="","",'Physical Stats'!K16)</f>
        <v/>
      </c>
      <c r="L16" s="66" t="str">
        <f>IF('Data nodweddion ffisegol'!K16="","",'Data nodweddion ffisegol'!K16)</f>
        <v/>
      </c>
      <c r="M16" s="364" t="str">
        <f>IF('Data nodweddion ffisegol'!L16="","",'Data nodweddion ffisegol'!L16)</f>
        <v/>
      </c>
      <c r="N16" s="364">
        <f t="shared" si="1"/>
        <v>0</v>
      </c>
      <c r="O16" s="400"/>
    </row>
    <row r="17" spans="1:15" ht="20.149999999999999" customHeight="1" x14ac:dyDescent="0.35">
      <c r="G17" s="396"/>
      <c r="H17" s="23" t="str">
        <f>IF('Data nodweddion ffisegol'!H17="","",'Data nodweddion ffisegol'!H17)</f>
        <v/>
      </c>
      <c r="I17" s="25" t="str">
        <f>IF('Data nodweddion ffisegol'!I17="","",'Data nodweddion ffisegol'!I17)</f>
        <v/>
      </c>
      <c r="J17" s="24" t="str">
        <f>IF('Data nodweddion ffisegol'!J17="","",'Data nodweddion ffisegol'!J17)</f>
        <v/>
      </c>
      <c r="K17" s="141" t="str">
        <f>IF('Physical Stats'!K17="","",'Physical Stats'!K17)</f>
        <v/>
      </c>
      <c r="L17" s="66" t="str">
        <f>IF('Data nodweddion ffisegol'!K17="","",'Data nodweddion ffisegol'!K17)</f>
        <v/>
      </c>
      <c r="M17" s="363" t="str">
        <f>IF('Data nodweddion ffisegol'!L17="","",'Data nodweddion ffisegol'!L17)</f>
        <v/>
      </c>
      <c r="N17" s="363">
        <f t="shared" si="1"/>
        <v>0</v>
      </c>
      <c r="O17" s="400"/>
    </row>
    <row r="18" spans="1:15" ht="20.149999999999999" customHeight="1" x14ac:dyDescent="0.35">
      <c r="C18" s="1"/>
      <c r="E18" s="1"/>
      <c r="G18" s="396"/>
      <c r="H18" s="23" t="str">
        <f>IF('Data nodweddion ffisegol'!H18="","",'Data nodweddion ffisegol'!H18)</f>
        <v/>
      </c>
      <c r="I18" s="25" t="str">
        <f>IF('Data nodweddion ffisegol'!I18="","",'Data nodweddion ffisegol'!I18)</f>
        <v/>
      </c>
      <c r="J18" s="24" t="str">
        <f>IF('Data nodweddion ffisegol'!J18="","",'Data nodweddion ffisegol'!J18)</f>
        <v/>
      </c>
      <c r="K18" s="141" t="str">
        <f>IF('Physical Stats'!K18="","",'Physical Stats'!K18)</f>
        <v/>
      </c>
      <c r="L18" s="66" t="str">
        <f>IF('Data nodweddion ffisegol'!K18="","",'Data nodweddion ffisegol'!K18)</f>
        <v/>
      </c>
      <c r="M18" s="363" t="str">
        <f>IF('Data nodweddion ffisegol'!L18="","",'Data nodweddion ffisegol'!L18)</f>
        <v/>
      </c>
      <c r="N18" s="363">
        <f t="shared" si="1"/>
        <v>0</v>
      </c>
      <c r="O18" s="400"/>
    </row>
    <row r="19" spans="1:15" ht="20.149999999999999" customHeight="1" x14ac:dyDescent="0.35">
      <c r="A19" s="1"/>
      <c r="C19" s="1"/>
      <c r="E19" s="1"/>
      <c r="G19" s="396"/>
      <c r="H19" s="23" t="str">
        <f>IF('Data nodweddion ffisegol'!H19="","",'Data nodweddion ffisegol'!H19)</f>
        <v/>
      </c>
      <c r="I19" s="25" t="str">
        <f>IF('Data nodweddion ffisegol'!I19="","",'Data nodweddion ffisegol'!I19)</f>
        <v/>
      </c>
      <c r="J19" s="24" t="str">
        <f>IF('Data nodweddion ffisegol'!J19="","",'Data nodweddion ffisegol'!J19)</f>
        <v/>
      </c>
      <c r="K19" s="141" t="str">
        <f>IF('Physical Stats'!K19="","",'Physical Stats'!K19)</f>
        <v/>
      </c>
      <c r="L19" s="66" t="str">
        <f>IF('Data nodweddion ffisegol'!K19="","",'Data nodweddion ffisegol'!K19)</f>
        <v/>
      </c>
      <c r="M19" s="363" t="str">
        <f>IF('Data nodweddion ffisegol'!L19="","",'Data nodweddion ffisegol'!L19)</f>
        <v/>
      </c>
      <c r="N19" s="363">
        <f t="shared" si="1"/>
        <v>0</v>
      </c>
      <c r="O19" s="400"/>
    </row>
    <row r="20" spans="1:15" ht="20.149999999999999" customHeight="1" x14ac:dyDescent="0.35">
      <c r="A20" s="1"/>
      <c r="C20" s="1"/>
      <c r="E20" s="1"/>
      <c r="G20" s="396"/>
      <c r="H20" s="23" t="str">
        <f>IF('Data nodweddion ffisegol'!H20="","",'Data nodweddion ffisegol'!H20)</f>
        <v/>
      </c>
      <c r="I20" s="25" t="str">
        <f>IF('Data nodweddion ffisegol'!I20="","",'Data nodweddion ffisegol'!I20)</f>
        <v/>
      </c>
      <c r="J20" s="24" t="str">
        <f>IF('Data nodweddion ffisegol'!J20="","",'Data nodweddion ffisegol'!J20)</f>
        <v/>
      </c>
      <c r="K20" s="141" t="str">
        <f>IF('Physical Stats'!K20="","",'Physical Stats'!K20)</f>
        <v/>
      </c>
      <c r="L20" s="66" t="str">
        <f>IF('Data nodweddion ffisegol'!K20="","",'Data nodweddion ffisegol'!K20)</f>
        <v/>
      </c>
      <c r="M20" s="363" t="str">
        <f>IF('Data nodweddion ffisegol'!L20="","",'Data nodweddion ffisegol'!L20)</f>
        <v/>
      </c>
      <c r="N20" s="363">
        <f t="shared" si="1"/>
        <v>0</v>
      </c>
      <c r="O20" s="400"/>
    </row>
    <row r="21" spans="1:15" ht="20.149999999999999" customHeight="1" x14ac:dyDescent="0.35">
      <c r="A21" s="1"/>
      <c r="C21" s="1"/>
      <c r="E21" s="1"/>
      <c r="G21" s="396"/>
      <c r="H21" s="23" t="str">
        <f>IF('Data nodweddion ffisegol'!H21="","",'Data nodweddion ffisegol'!H21)</f>
        <v/>
      </c>
      <c r="I21" s="25" t="str">
        <f>IF('Data nodweddion ffisegol'!I21="","",'Data nodweddion ffisegol'!I21)</f>
        <v/>
      </c>
      <c r="J21" s="24" t="str">
        <f>IF('Data nodweddion ffisegol'!J21="","",'Data nodweddion ffisegol'!J21)</f>
        <v/>
      </c>
      <c r="K21" s="141" t="str">
        <f>IF('Physical Stats'!K21="","",'Physical Stats'!K21)</f>
        <v/>
      </c>
      <c r="L21" s="66" t="str">
        <f>IF('Data nodweddion ffisegol'!K21="","",'Data nodweddion ffisegol'!K21)</f>
        <v/>
      </c>
      <c r="M21" s="363" t="str">
        <f>IF('Data nodweddion ffisegol'!L21="","",'Data nodweddion ffisegol'!L21)</f>
        <v/>
      </c>
      <c r="N21" s="363">
        <f t="shared" si="1"/>
        <v>0</v>
      </c>
      <c r="O21" s="400"/>
    </row>
    <row r="22" spans="1:15" ht="20.149999999999999" customHeight="1" x14ac:dyDescent="0.35">
      <c r="A22" s="1"/>
      <c r="C22" s="1"/>
      <c r="E22" s="1"/>
      <c r="G22" s="396"/>
      <c r="H22" s="23" t="str">
        <f>IF('Data nodweddion ffisegol'!H22="","",'Data nodweddion ffisegol'!H22)</f>
        <v/>
      </c>
      <c r="I22" s="25" t="str">
        <f>IF('Data nodweddion ffisegol'!I22="","",'Data nodweddion ffisegol'!I22)</f>
        <v/>
      </c>
      <c r="J22" s="24" t="str">
        <f>IF('Data nodweddion ffisegol'!J22="","",'Data nodweddion ffisegol'!J22)</f>
        <v/>
      </c>
      <c r="K22" s="141" t="str">
        <f>IF('Physical Stats'!K22="","",'Physical Stats'!K22)</f>
        <v/>
      </c>
      <c r="L22" s="66" t="str">
        <f>IF('Data nodweddion ffisegol'!K22="","",'Data nodweddion ffisegol'!K22)</f>
        <v/>
      </c>
      <c r="M22" s="363" t="str">
        <f>IF('Data nodweddion ffisegol'!L22="","",'Data nodweddion ffisegol'!L22)</f>
        <v/>
      </c>
      <c r="N22" s="363">
        <f t="shared" si="1"/>
        <v>0</v>
      </c>
      <c r="O22" s="400"/>
    </row>
    <row r="23" spans="1:15" ht="20.149999999999999" customHeight="1" x14ac:dyDescent="0.35">
      <c r="A23" s="1"/>
      <c r="C23" s="1"/>
      <c r="E23" s="1"/>
      <c r="G23" s="396"/>
      <c r="H23" s="23" t="str">
        <f>IF('Data nodweddion ffisegol'!H23="","",'Data nodweddion ffisegol'!H23)</f>
        <v/>
      </c>
      <c r="I23" s="25" t="str">
        <f>IF('Data nodweddion ffisegol'!I23="","",'Data nodweddion ffisegol'!I23)</f>
        <v/>
      </c>
      <c r="J23" s="24" t="str">
        <f>IF('Data nodweddion ffisegol'!J23="","",'Data nodweddion ffisegol'!J23)</f>
        <v/>
      </c>
      <c r="K23" s="141" t="str">
        <f>IF('Physical Stats'!K23="","",'Physical Stats'!K23)</f>
        <v/>
      </c>
      <c r="L23" s="66" t="str">
        <f>IF('Data nodweddion ffisegol'!K23="","",'Data nodweddion ffisegol'!K23)</f>
        <v/>
      </c>
      <c r="M23" s="363" t="str">
        <f>IF('Data nodweddion ffisegol'!L23="","",'Data nodweddion ffisegol'!L23)</f>
        <v/>
      </c>
      <c r="N23" s="363">
        <f t="shared" si="1"/>
        <v>0</v>
      </c>
      <c r="O23" s="400"/>
    </row>
    <row r="24" spans="1:15" ht="20.149999999999999" customHeight="1" x14ac:dyDescent="0.35">
      <c r="A24" s="1"/>
      <c r="C24" s="1"/>
      <c r="G24" s="396"/>
      <c r="H24" s="23" t="str">
        <f>IF('Data nodweddion ffisegol'!H24="","",'Data nodweddion ffisegol'!H24)</f>
        <v/>
      </c>
      <c r="I24" s="25" t="str">
        <f>IF('Data nodweddion ffisegol'!I24="","",'Data nodweddion ffisegol'!I24)</f>
        <v/>
      </c>
      <c r="J24" s="24" t="str">
        <f>IF('Data nodweddion ffisegol'!J24="","",'Data nodweddion ffisegol'!J24)</f>
        <v/>
      </c>
      <c r="K24" s="141" t="str">
        <f>IF('Physical Stats'!K24="","",'Physical Stats'!K24)</f>
        <v/>
      </c>
      <c r="L24" s="66" t="str">
        <f>IF('Data nodweddion ffisegol'!K24="","",'Data nodweddion ffisegol'!K24)</f>
        <v/>
      </c>
      <c r="M24" s="363" t="str">
        <f>IF('Data nodweddion ffisegol'!L24="","",'Data nodweddion ffisegol'!L24)</f>
        <v/>
      </c>
      <c r="N24" s="363">
        <f t="shared" si="1"/>
        <v>0</v>
      </c>
      <c r="O24" s="400"/>
    </row>
    <row r="25" spans="1:15" ht="20.149999999999999" customHeight="1" x14ac:dyDescent="0.35">
      <c r="C25" s="1"/>
      <c r="G25" s="396"/>
      <c r="H25" s="23" t="str">
        <f>IF('Data nodweddion ffisegol'!H25="","",'Data nodweddion ffisegol'!H25)</f>
        <v/>
      </c>
      <c r="I25" s="25" t="str">
        <f>IF('Data nodweddion ffisegol'!I25="","",'Data nodweddion ffisegol'!I25)</f>
        <v/>
      </c>
      <c r="J25" s="24" t="str">
        <f>IF('Data nodweddion ffisegol'!J25="","",'Data nodweddion ffisegol'!J25)</f>
        <v/>
      </c>
      <c r="K25" s="141" t="str">
        <f>IF('Physical Stats'!K25="","",'Physical Stats'!K25)</f>
        <v/>
      </c>
      <c r="L25" s="66" t="str">
        <f>IF('Data nodweddion ffisegol'!K25="","",'Data nodweddion ffisegol'!K25)</f>
        <v/>
      </c>
      <c r="M25" s="363" t="str">
        <f>IF('Data nodweddion ffisegol'!L25="","",'Data nodweddion ffisegol'!L25)</f>
        <v/>
      </c>
      <c r="N25" s="363">
        <f t="shared" si="1"/>
        <v>0</v>
      </c>
      <c r="O25" s="400"/>
    </row>
    <row r="26" spans="1:15" ht="20.149999999999999" customHeight="1" x14ac:dyDescent="0.35">
      <c r="C26" s="2"/>
      <c r="G26" s="396"/>
      <c r="H26" s="23" t="str">
        <f>IF('Data nodweddion ffisegol'!H26="","",'Data nodweddion ffisegol'!H26)</f>
        <v/>
      </c>
      <c r="I26" s="25" t="str">
        <f>IF('Data nodweddion ffisegol'!I26="","",'Data nodweddion ffisegol'!I26)</f>
        <v/>
      </c>
      <c r="J26" s="24" t="str">
        <f>IF('Data nodweddion ffisegol'!J26="","",'Data nodweddion ffisegol'!J26)</f>
        <v/>
      </c>
      <c r="K26" s="141" t="str">
        <f>IF('Physical Stats'!K26="","",'Physical Stats'!K26)</f>
        <v/>
      </c>
      <c r="L26" s="66" t="str">
        <f>IF('Data nodweddion ffisegol'!K26="","",'Data nodweddion ffisegol'!K26)</f>
        <v/>
      </c>
      <c r="M26" s="363" t="str">
        <f>IF('Data nodweddion ffisegol'!L26="","",'Data nodweddion ffisegol'!L26)</f>
        <v/>
      </c>
      <c r="N26" s="363">
        <f t="shared" si="1"/>
        <v>0</v>
      </c>
      <c r="O26" s="400"/>
    </row>
    <row r="27" spans="1:15" ht="20.149999999999999" customHeight="1" x14ac:dyDescent="0.35">
      <c r="C27" s="2"/>
      <c r="G27" s="396"/>
      <c r="H27" s="23" t="str">
        <f>IF('Data nodweddion ffisegol'!H27="","",'Data nodweddion ffisegol'!H27)</f>
        <v/>
      </c>
      <c r="I27" s="25" t="str">
        <f>IF('Data nodweddion ffisegol'!I27="","",'Data nodweddion ffisegol'!I27)</f>
        <v/>
      </c>
      <c r="J27" s="24" t="str">
        <f>IF('Data nodweddion ffisegol'!J27="","",'Data nodweddion ffisegol'!J27)</f>
        <v/>
      </c>
      <c r="K27" s="141" t="str">
        <f>IF('Physical Stats'!K27="","",'Physical Stats'!K27)</f>
        <v/>
      </c>
      <c r="L27" s="66" t="str">
        <f>IF('Data nodweddion ffisegol'!K27="","",'Data nodweddion ffisegol'!K27)</f>
        <v/>
      </c>
      <c r="M27" s="363" t="str">
        <f>IF('Data nodweddion ffisegol'!L27="","",'Data nodweddion ffisegol'!L27)</f>
        <v/>
      </c>
      <c r="N27" s="363">
        <f t="shared" si="1"/>
        <v>0</v>
      </c>
      <c r="O27" s="400"/>
    </row>
    <row r="28" spans="1:15" ht="20.149999999999999" customHeight="1" x14ac:dyDescent="0.35">
      <c r="G28" s="396"/>
      <c r="H28" s="23" t="str">
        <f>IF('Data nodweddion ffisegol'!H28="","",'Data nodweddion ffisegol'!H28)</f>
        <v/>
      </c>
      <c r="I28" s="25" t="str">
        <f>IF('Data nodweddion ffisegol'!I28="","",'Data nodweddion ffisegol'!I28)</f>
        <v/>
      </c>
      <c r="J28" s="24" t="str">
        <f>IF('Data nodweddion ffisegol'!J28="","",'Data nodweddion ffisegol'!J28)</f>
        <v/>
      </c>
      <c r="K28" s="141" t="str">
        <f>IF('Physical Stats'!K28="","",'Physical Stats'!K28)</f>
        <v/>
      </c>
      <c r="L28" s="66" t="str">
        <f>IF('Data nodweddion ffisegol'!K28="","",'Data nodweddion ffisegol'!K28)</f>
        <v/>
      </c>
      <c r="M28" s="363" t="str">
        <f>IF('Data nodweddion ffisegol'!L28="","",'Data nodweddion ffisegol'!L28)</f>
        <v/>
      </c>
      <c r="N28" s="363">
        <f t="shared" si="1"/>
        <v>0</v>
      </c>
      <c r="O28" s="400"/>
    </row>
    <row r="29" spans="1:15" ht="20.149999999999999" customHeight="1" x14ac:dyDescent="0.35">
      <c r="G29" s="396"/>
      <c r="H29" s="23" t="str">
        <f>IF('Data nodweddion ffisegol'!H29="","",'Data nodweddion ffisegol'!H29)</f>
        <v/>
      </c>
      <c r="I29" s="25" t="str">
        <f>IF('Data nodweddion ffisegol'!I29="","",'Data nodweddion ffisegol'!I29)</f>
        <v/>
      </c>
      <c r="J29" s="24" t="str">
        <f>IF('Data nodweddion ffisegol'!J29="","",'Data nodweddion ffisegol'!J29)</f>
        <v/>
      </c>
      <c r="K29" s="141" t="str">
        <f>IF('Physical Stats'!K29="","",'Physical Stats'!K29)</f>
        <v/>
      </c>
      <c r="L29" s="66" t="str">
        <f>IF('Data nodweddion ffisegol'!K29="","",'Data nodweddion ffisegol'!K29)</f>
        <v/>
      </c>
      <c r="M29" s="363" t="str">
        <f>IF('Data nodweddion ffisegol'!L29="","",'Data nodweddion ffisegol'!L29)</f>
        <v/>
      </c>
      <c r="N29" s="363">
        <f t="shared" si="1"/>
        <v>0</v>
      </c>
      <c r="O29" s="400"/>
    </row>
    <row r="30" spans="1:15" ht="20.149999999999999" customHeight="1" x14ac:dyDescent="0.35">
      <c r="G30" s="396"/>
      <c r="H30" s="23" t="str">
        <f>IF('Data nodweddion ffisegol'!H30="","",'Data nodweddion ffisegol'!H30)</f>
        <v/>
      </c>
      <c r="I30" s="25" t="str">
        <f>IF('Data nodweddion ffisegol'!I30="","",'Data nodweddion ffisegol'!I30)</f>
        <v/>
      </c>
      <c r="J30" s="24" t="str">
        <f>IF('Data nodweddion ffisegol'!J30="","",'Data nodweddion ffisegol'!J30)</f>
        <v/>
      </c>
      <c r="K30" s="141" t="str">
        <f>IF('Physical Stats'!K30="","",'Physical Stats'!K30)</f>
        <v/>
      </c>
      <c r="L30" s="66" t="str">
        <f>IF('Data nodweddion ffisegol'!K30="","",'Data nodweddion ffisegol'!K30)</f>
        <v/>
      </c>
      <c r="M30" s="363" t="str">
        <f>IF('Data nodweddion ffisegol'!L30="","",'Data nodweddion ffisegol'!L30)</f>
        <v/>
      </c>
      <c r="N30" s="363">
        <f t="shared" si="1"/>
        <v>0</v>
      </c>
      <c r="O30" s="400"/>
    </row>
    <row r="31" spans="1:15" ht="20.149999999999999" customHeight="1" x14ac:dyDescent="0.35">
      <c r="G31" s="396"/>
      <c r="H31" s="23" t="str">
        <f>IF('Data nodweddion ffisegol'!H31="","",'Data nodweddion ffisegol'!H31)</f>
        <v/>
      </c>
      <c r="I31" s="25" t="str">
        <f>IF('Data nodweddion ffisegol'!I31="","",'Data nodweddion ffisegol'!I31)</f>
        <v/>
      </c>
      <c r="J31" s="24" t="str">
        <f>IF('Data nodweddion ffisegol'!J31="","",'Data nodweddion ffisegol'!J31)</f>
        <v/>
      </c>
      <c r="K31" s="141" t="str">
        <f>IF('Physical Stats'!K31="","",'Physical Stats'!K31)</f>
        <v/>
      </c>
      <c r="L31" s="66" t="str">
        <f>IF('Data nodweddion ffisegol'!K31="","",'Data nodweddion ffisegol'!K31)</f>
        <v/>
      </c>
      <c r="M31" s="363" t="str">
        <f>IF('Data nodweddion ffisegol'!L31="","",'Data nodweddion ffisegol'!L31)</f>
        <v/>
      </c>
      <c r="N31" s="363">
        <f t="shared" si="1"/>
        <v>0</v>
      </c>
      <c r="O31" s="400"/>
    </row>
    <row r="32" spans="1:15" ht="20.149999999999999" customHeight="1" x14ac:dyDescent="0.35">
      <c r="G32" s="396"/>
      <c r="H32" s="23" t="str">
        <f>IF('Data nodweddion ffisegol'!H32="","",'Data nodweddion ffisegol'!H32)</f>
        <v/>
      </c>
      <c r="I32" s="25" t="str">
        <f>IF('Data nodweddion ffisegol'!I32="","",'Data nodweddion ffisegol'!I32)</f>
        <v/>
      </c>
      <c r="J32" s="24" t="str">
        <f>IF('Data nodweddion ffisegol'!J32="","",'Data nodweddion ffisegol'!J32)</f>
        <v/>
      </c>
      <c r="K32" s="141" t="str">
        <f>IF('Physical Stats'!K32="","",'Physical Stats'!K32)</f>
        <v/>
      </c>
      <c r="L32" s="66" t="str">
        <f>IF('Data nodweddion ffisegol'!K32="","",'Data nodweddion ffisegol'!K32)</f>
        <v/>
      </c>
      <c r="M32" s="363" t="str">
        <f>IF('Data nodweddion ffisegol'!L32="","",'Data nodweddion ffisegol'!L32)</f>
        <v/>
      </c>
      <c r="N32" s="363">
        <f t="shared" si="1"/>
        <v>0</v>
      </c>
      <c r="O32" s="400"/>
    </row>
    <row r="33" spans="7:15" ht="20.149999999999999" customHeight="1" x14ac:dyDescent="0.35">
      <c r="G33" s="396"/>
      <c r="H33" s="23" t="str">
        <f>IF('Data nodweddion ffisegol'!H33="","",'Data nodweddion ffisegol'!H33)</f>
        <v/>
      </c>
      <c r="I33" s="25" t="str">
        <f>IF('Data nodweddion ffisegol'!I33="","",'Data nodweddion ffisegol'!I33)</f>
        <v/>
      </c>
      <c r="J33" s="24" t="str">
        <f>IF('Data nodweddion ffisegol'!J33="","",'Data nodweddion ffisegol'!J33)</f>
        <v/>
      </c>
      <c r="K33" s="141" t="str">
        <f>IF('Physical Stats'!K33="","",'Physical Stats'!K33)</f>
        <v/>
      </c>
      <c r="L33" s="66" t="str">
        <f>IF('Data nodweddion ffisegol'!K33="","",'Data nodweddion ffisegol'!K33)</f>
        <v/>
      </c>
      <c r="M33" s="363" t="str">
        <f>IF('Data nodweddion ffisegol'!L33="","",'Data nodweddion ffisegol'!L33)</f>
        <v/>
      </c>
      <c r="N33" s="363">
        <f t="shared" si="1"/>
        <v>0</v>
      </c>
      <c r="O33" s="400"/>
    </row>
    <row r="34" spans="7:15" ht="20.149999999999999" customHeight="1" x14ac:dyDescent="0.35">
      <c r="G34" s="396"/>
      <c r="H34" s="23" t="str">
        <f>IF('Data nodweddion ffisegol'!H34="","",'Data nodweddion ffisegol'!H34)</f>
        <v/>
      </c>
      <c r="I34" s="25" t="str">
        <f>IF('Data nodweddion ffisegol'!I34="","",'Data nodweddion ffisegol'!I34)</f>
        <v/>
      </c>
      <c r="J34" s="24" t="str">
        <f>IF('Data nodweddion ffisegol'!J34="","",'Data nodweddion ffisegol'!J34)</f>
        <v/>
      </c>
      <c r="K34" s="141" t="str">
        <f>IF('Physical Stats'!K34="","",'Physical Stats'!K34)</f>
        <v/>
      </c>
      <c r="L34" s="66" t="str">
        <f>IF('Data nodweddion ffisegol'!K34="","",'Data nodweddion ffisegol'!K34)</f>
        <v/>
      </c>
      <c r="M34" s="363" t="str">
        <f>IF('Data nodweddion ffisegol'!L34="","",'Data nodweddion ffisegol'!L34)</f>
        <v/>
      </c>
      <c r="N34" s="363">
        <f t="shared" si="1"/>
        <v>0</v>
      </c>
      <c r="O34" s="400"/>
    </row>
    <row r="35" spans="7:15" ht="20.149999999999999" customHeight="1" x14ac:dyDescent="0.35">
      <c r="G35" s="396"/>
      <c r="H35" s="23" t="str">
        <f>IF('Data nodweddion ffisegol'!H35="","",'Data nodweddion ffisegol'!H35)</f>
        <v/>
      </c>
      <c r="I35" s="25" t="str">
        <f>IF('Data nodweddion ffisegol'!I35="","",'Data nodweddion ffisegol'!I35)</f>
        <v/>
      </c>
      <c r="J35" s="24" t="str">
        <f>IF('Data nodweddion ffisegol'!J35="","",'Data nodweddion ffisegol'!J35)</f>
        <v/>
      </c>
      <c r="K35" s="141" t="str">
        <f>IF('Physical Stats'!K35="","",'Physical Stats'!K35)</f>
        <v/>
      </c>
      <c r="L35" s="66" t="str">
        <f>IF('Data nodweddion ffisegol'!K35="","",'Data nodweddion ffisegol'!K35)</f>
        <v/>
      </c>
      <c r="M35" s="363" t="str">
        <f>IF('Data nodweddion ffisegol'!L35="","",'Data nodweddion ffisegol'!L35)</f>
        <v/>
      </c>
      <c r="N35" s="363">
        <f t="shared" si="1"/>
        <v>0</v>
      </c>
      <c r="O35" s="400"/>
    </row>
    <row r="36" spans="7:15" ht="20.149999999999999" customHeight="1" x14ac:dyDescent="0.35">
      <c r="G36" s="396"/>
      <c r="H36" s="23" t="str">
        <f>IF('Data nodweddion ffisegol'!H36="","",'Data nodweddion ffisegol'!H36)</f>
        <v/>
      </c>
      <c r="I36" s="25" t="str">
        <f>IF('Data nodweddion ffisegol'!I36="","",'Data nodweddion ffisegol'!I36)</f>
        <v/>
      </c>
      <c r="J36" s="24" t="str">
        <f>IF('Data nodweddion ffisegol'!J36="","",'Data nodweddion ffisegol'!J36)</f>
        <v/>
      </c>
      <c r="K36" s="141" t="str">
        <f>IF('Physical Stats'!K36="","",'Physical Stats'!K36)</f>
        <v/>
      </c>
      <c r="L36" s="66" t="str">
        <f>IF('Data nodweddion ffisegol'!K36="","",'Data nodweddion ffisegol'!K36)</f>
        <v/>
      </c>
      <c r="M36" s="363" t="str">
        <f>IF('Data nodweddion ffisegol'!L36="","",'Data nodweddion ffisegol'!L36)</f>
        <v/>
      </c>
      <c r="N36" s="363">
        <f t="shared" si="1"/>
        <v>0</v>
      </c>
      <c r="O36" s="400"/>
    </row>
    <row r="37" spans="7:15" ht="20.149999999999999" customHeight="1" x14ac:dyDescent="0.35">
      <c r="G37" s="396"/>
      <c r="H37" s="23" t="str">
        <f>IF('Data nodweddion ffisegol'!H37="","",'Data nodweddion ffisegol'!H37)</f>
        <v/>
      </c>
      <c r="I37" s="25" t="str">
        <f>IF('Data nodweddion ffisegol'!I37="","",'Data nodweddion ffisegol'!I37)</f>
        <v/>
      </c>
      <c r="J37" s="24" t="str">
        <f>IF('Data nodweddion ffisegol'!J37="","",'Data nodweddion ffisegol'!J37)</f>
        <v/>
      </c>
      <c r="K37" s="141" t="str">
        <f>IF('Physical Stats'!K37="","",'Physical Stats'!K37)</f>
        <v/>
      </c>
      <c r="L37" s="66" t="str">
        <f>IF('Data nodweddion ffisegol'!K37="","",'Data nodweddion ffisegol'!K37)</f>
        <v/>
      </c>
      <c r="M37" s="363" t="str">
        <f>IF('Data nodweddion ffisegol'!L37="","",'Data nodweddion ffisegol'!L37)</f>
        <v/>
      </c>
      <c r="N37" s="363">
        <f t="shared" si="1"/>
        <v>0</v>
      </c>
      <c r="O37" s="400"/>
    </row>
    <row r="38" spans="7:15" ht="20.149999999999999" customHeight="1" thickBot="1" x14ac:dyDescent="0.4">
      <c r="G38" s="396"/>
      <c r="H38" s="28" t="str">
        <f>IF('Data nodweddion ffisegol'!H38="","",'Data nodweddion ffisegol'!H38)</f>
        <v/>
      </c>
      <c r="I38" s="30" t="str">
        <f>IF('Data nodweddion ffisegol'!I38="","",'Data nodweddion ffisegol'!I38)</f>
        <v/>
      </c>
      <c r="J38" s="29" t="str">
        <f>IF('Data nodweddion ffisegol'!J38="","",'Data nodweddion ffisegol'!J38)</f>
        <v/>
      </c>
      <c r="K38" s="239" t="str">
        <f>IF('Physical Stats'!K38="","",'Physical Stats'!K38)</f>
        <v/>
      </c>
      <c r="L38" s="73" t="str">
        <f>IF('Data nodweddion ffisegol'!K38="","",'Data nodweddion ffisegol'!K38)</f>
        <v/>
      </c>
      <c r="M38" s="365" t="str">
        <f>IF('Data nodweddion ffisegol'!L38="","",'Data nodweddion ffisegol'!L38)</f>
        <v/>
      </c>
      <c r="N38" s="365">
        <f t="shared" si="1"/>
        <v>0</v>
      </c>
      <c r="O38" s="400"/>
    </row>
    <row r="39" spans="7:15" ht="20.149999999999999" customHeight="1" thickBot="1" x14ac:dyDescent="0.4">
      <c r="G39" s="397"/>
      <c r="H39" s="398"/>
      <c r="I39" s="398"/>
      <c r="J39" s="398"/>
      <c r="K39" s="398"/>
      <c r="L39" s="398"/>
      <c r="M39" s="398"/>
      <c r="N39" s="398"/>
      <c r="O39" s="399"/>
    </row>
    <row r="42" spans="7:15" ht="20.149999999999999" customHeight="1" thickBot="1" x14ac:dyDescent="0.4">
      <c r="G42" s="4" t="s">
        <v>104</v>
      </c>
    </row>
    <row r="43" spans="7:15" ht="20.149999999999999" customHeight="1" thickBot="1" x14ac:dyDescent="0.4">
      <c r="G43" s="395"/>
      <c r="H43" s="393"/>
      <c r="I43" s="393"/>
      <c r="J43" s="393"/>
      <c r="K43" s="393"/>
      <c r="L43" s="393"/>
      <c r="M43" s="393"/>
      <c r="N43" s="393"/>
      <c r="O43" s="394"/>
    </row>
    <row r="44" spans="7:15" ht="20.149999999999999" customHeight="1" x14ac:dyDescent="0.35">
      <c r="G44" s="396"/>
      <c r="H44" s="467" t="s">
        <v>9</v>
      </c>
      <c r="I44" s="501" t="s">
        <v>105</v>
      </c>
      <c r="J44" s="501" t="s">
        <v>106</v>
      </c>
      <c r="K44" s="501" t="s">
        <v>107</v>
      </c>
      <c r="L44" s="511" t="s">
        <v>108</v>
      </c>
      <c r="M44" s="514" t="s">
        <v>109</v>
      </c>
      <c r="N44" s="335"/>
      <c r="O44" s="400"/>
    </row>
    <row r="45" spans="7:15" ht="20.149999999999999" customHeight="1" x14ac:dyDescent="0.35">
      <c r="G45" s="396"/>
      <c r="H45" s="468"/>
      <c r="I45" s="502"/>
      <c r="J45" s="502"/>
      <c r="K45" s="502"/>
      <c r="L45" s="512"/>
      <c r="M45" s="515"/>
      <c r="N45" s="336"/>
      <c r="O45" s="400"/>
    </row>
    <row r="46" spans="7:15" ht="20.149999999999999" customHeight="1" thickBot="1" x14ac:dyDescent="0.4">
      <c r="G46" s="396"/>
      <c r="H46" s="469"/>
      <c r="I46" s="492"/>
      <c r="J46" s="492"/>
      <c r="K46" s="492"/>
      <c r="L46" s="513"/>
      <c r="M46" s="516"/>
      <c r="N46" s="336"/>
      <c r="O46" s="400"/>
    </row>
    <row r="47" spans="7:15" ht="20.149999999999999" customHeight="1" x14ac:dyDescent="0.35">
      <c r="G47" s="396"/>
      <c r="H47" s="339" t="s">
        <v>13</v>
      </c>
      <c r="I47" s="340" t="str">
        <f>IF(COUNTIF($I$9:$I$38, "Area i")&lt;1,"",COUNTIF($I$9:$I$38, "Area i"))</f>
        <v/>
      </c>
      <c r="J47" s="340" t="str">
        <f>IF(I47="","",SUMIF($I$9:$I$38, "Area i", $N$9:$N$38))</f>
        <v/>
      </c>
      <c r="K47" s="342" t="str">
        <f>IF('Gwybodaeth Ymgeiswyr'!D25="","",'Gwybodaeth Ymgeiswyr'!D25)</f>
        <v/>
      </c>
      <c r="L47" s="341" t="str">
        <f>IFERROR(J47/I47,"")</f>
        <v/>
      </c>
      <c r="M47" s="343" t="str">
        <f t="shared" ref="M47:M51" si="2">IF(L47="","",IF(L47&gt;0.5,K47,0))</f>
        <v/>
      </c>
      <c r="N47" s="336"/>
      <c r="O47" s="400"/>
    </row>
    <row r="48" spans="7:15" ht="20.149999999999999" customHeight="1" x14ac:dyDescent="0.35">
      <c r="G48" s="396"/>
      <c r="H48" s="333" t="s">
        <v>14</v>
      </c>
      <c r="I48" s="24" t="str">
        <f>IF(COUNTIF($I$9:$I$38, "Area ii")&lt;1,"",COUNTIF($I$9:$I$38, "Area ii"))</f>
        <v/>
      </c>
      <c r="J48" s="24" t="str">
        <f>IF(I48="","",SUMIF($I$9:$I$38, "Area ii", $N$9:$N$38))</f>
        <v/>
      </c>
      <c r="K48" s="24" t="str">
        <f>IF('Gwybodaeth Ymgeiswyr'!D26="","",'Gwybodaeth Ymgeiswyr'!D26)</f>
        <v/>
      </c>
      <c r="L48" s="338" t="str">
        <f t="shared" ref="L48:L52" si="3">IFERROR(J48/I48,"")</f>
        <v/>
      </c>
      <c r="M48" s="344" t="str">
        <f t="shared" si="2"/>
        <v/>
      </c>
      <c r="N48" s="336"/>
      <c r="O48" s="400"/>
    </row>
    <row r="49" spans="7:15" ht="20.149999999999999" customHeight="1" x14ac:dyDescent="0.35">
      <c r="G49" s="396"/>
      <c r="H49" s="333" t="s">
        <v>15</v>
      </c>
      <c r="I49" s="24" t="str">
        <f>IF(COUNTIF($I$9:$I$38, "Area iii")&lt;1,"",COUNTIF($I$9:$I$38, "Area iii"))</f>
        <v/>
      </c>
      <c r="J49" s="24" t="str">
        <f>IF(I49="","",SUMIF($I$9:$I$38, "Area iii", $N$9:$N$38))</f>
        <v/>
      </c>
      <c r="K49" s="24" t="str">
        <f>IF('Gwybodaeth Ymgeiswyr'!D27="","",'Gwybodaeth Ymgeiswyr'!D27)</f>
        <v/>
      </c>
      <c r="L49" s="338" t="str">
        <f t="shared" si="3"/>
        <v/>
      </c>
      <c r="M49" s="344" t="str">
        <f t="shared" si="2"/>
        <v/>
      </c>
      <c r="N49" s="336"/>
      <c r="O49" s="400"/>
    </row>
    <row r="50" spans="7:15" ht="20.149999999999999" customHeight="1" x14ac:dyDescent="0.35">
      <c r="G50" s="396"/>
      <c r="H50" s="333" t="s">
        <v>16</v>
      </c>
      <c r="I50" s="24" t="str">
        <f>IF(COUNTIF($I$9:$I$38, "Area iv")&lt;1,"",COUNTIF($I$9:$I$38, "Area iv"))</f>
        <v/>
      </c>
      <c r="J50" s="24" t="str">
        <f>IF(I50="","",SUMIF($I$9:$I$38, "Area iv", $N$9:$N$38))</f>
        <v/>
      </c>
      <c r="K50" s="24" t="str">
        <f>IF('Gwybodaeth Ymgeiswyr'!D28="","",'Gwybodaeth Ymgeiswyr'!D28)</f>
        <v/>
      </c>
      <c r="L50" s="338" t="str">
        <f t="shared" si="3"/>
        <v/>
      </c>
      <c r="M50" s="344" t="str">
        <f t="shared" si="2"/>
        <v/>
      </c>
      <c r="N50" s="336"/>
      <c r="O50" s="400"/>
    </row>
    <row r="51" spans="7:15" ht="20.149999999999999" customHeight="1" x14ac:dyDescent="0.35">
      <c r="G51" s="396"/>
      <c r="H51" s="333" t="s">
        <v>17</v>
      </c>
      <c r="I51" s="24" t="str">
        <f>IF(COUNTIF($I$9:$I$38, "Area v")&lt;1,"",COUNTIF($I$9:$I$38, "Area v"))</f>
        <v/>
      </c>
      <c r="J51" s="24" t="str">
        <f>IF(I51="","",SUMIF($I$9:$I$38, "Area v", $N$9:$N$38))</f>
        <v/>
      </c>
      <c r="K51" s="24" t="str">
        <f>IF('Gwybodaeth Ymgeiswyr'!D29="","",'Gwybodaeth Ymgeiswyr'!D29)</f>
        <v/>
      </c>
      <c r="L51" s="338" t="str">
        <f t="shared" si="3"/>
        <v/>
      </c>
      <c r="M51" s="344" t="str">
        <f t="shared" si="2"/>
        <v/>
      </c>
      <c r="N51" s="336"/>
      <c r="O51" s="400"/>
    </row>
    <row r="52" spans="7:15" ht="20.149999999999999" customHeight="1" thickBot="1" x14ac:dyDescent="0.4">
      <c r="G52" s="396"/>
      <c r="H52" s="334" t="s">
        <v>18</v>
      </c>
      <c r="I52" s="29" t="str">
        <f>IF(COUNTIF($I$9:$I$38, "Area vi")&lt;1,"",COUNTIF($I$9:$I$38, "Area vi"))</f>
        <v/>
      </c>
      <c r="J52" s="29" t="str">
        <f>IF(I52="","",SUMIF($I$9:$I$38, "Area vi", $N$9:$N$38))</f>
        <v/>
      </c>
      <c r="K52" s="29" t="str">
        <f>IF('Gwybodaeth Ymgeiswyr'!D30="","",'Gwybodaeth Ymgeiswyr'!D30)</f>
        <v/>
      </c>
      <c r="L52" s="43" t="str">
        <f t="shared" si="3"/>
        <v/>
      </c>
      <c r="M52" s="345" t="str">
        <f>IF(L52="","",IF(L52&gt;0.5,K52,0))</f>
        <v/>
      </c>
      <c r="N52" s="337"/>
      <c r="O52" s="400"/>
    </row>
    <row r="53" spans="7:15" ht="20.149999999999999" customHeight="1" thickBot="1" x14ac:dyDescent="0.4">
      <c r="G53" s="396"/>
      <c r="H53" s="418"/>
      <c r="I53" s="418"/>
      <c r="J53" s="418"/>
      <c r="K53" s="418"/>
      <c r="L53" s="418"/>
      <c r="M53" s="418"/>
      <c r="N53" s="332"/>
      <c r="O53" s="400"/>
    </row>
    <row r="54" spans="7:15" ht="20.149999999999999" customHeight="1" thickBot="1" x14ac:dyDescent="0.4">
      <c r="G54" s="396"/>
      <c r="H54" s="346"/>
      <c r="I54" s="347" t="s">
        <v>110</v>
      </c>
      <c r="J54" s="348">
        <f>SUM(J47:J52)</f>
        <v>0</v>
      </c>
      <c r="K54" s="348"/>
      <c r="L54" s="347" t="s">
        <v>111</v>
      </c>
      <c r="M54" s="366">
        <f>SUM(M47:M52)</f>
        <v>0</v>
      </c>
      <c r="N54" s="349"/>
      <c r="O54" s="400"/>
    </row>
    <row r="55" spans="7:15" ht="20.149999999999999" customHeight="1" thickBot="1" x14ac:dyDescent="0.4">
      <c r="G55" s="397"/>
      <c r="H55" s="398"/>
      <c r="I55" s="398"/>
      <c r="J55" s="398"/>
      <c r="K55" s="398"/>
      <c r="L55" s="398"/>
      <c r="M55" s="398"/>
      <c r="N55" s="398"/>
      <c r="O55" s="399"/>
    </row>
  </sheetData>
  <mergeCells count="13">
    <mergeCell ref="N6:N8"/>
    <mergeCell ref="H44:H46"/>
    <mergeCell ref="I44:I46"/>
    <mergeCell ref="J44:J46"/>
    <mergeCell ref="L44:L46"/>
    <mergeCell ref="M44:M46"/>
    <mergeCell ref="K44:K46"/>
    <mergeCell ref="H6:H8"/>
    <mergeCell ref="I6:I8"/>
    <mergeCell ref="J6:J8"/>
    <mergeCell ref="K6:K8"/>
    <mergeCell ref="L6:L8"/>
    <mergeCell ref="M6:M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1"/>
  </sheetPr>
  <dimension ref="B1:S39"/>
  <sheetViews>
    <sheetView zoomScale="70" zoomScaleNormal="70" workbookViewId="0">
      <selection activeCell="H8" sqref="H8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25.765625" style="3" customWidth="1"/>
    <col min="5" max="5" width="2.84375" style="3" customWidth="1"/>
    <col min="6" max="6" width="21" style="3" customWidth="1"/>
    <col min="7" max="7" width="3.23046875" style="3" customWidth="1"/>
    <col min="8" max="9" width="14.69140625" style="3" customWidth="1"/>
    <col min="10" max="10" width="18.69140625" style="3" customWidth="1"/>
    <col min="11" max="11" width="16.4609375" style="3" customWidth="1"/>
    <col min="12" max="18" width="14.69140625" style="3" customWidth="1"/>
    <col min="19" max="19" width="2.84375" style="3" customWidth="1"/>
    <col min="20" max="16384" width="8.84375" style="3"/>
  </cols>
  <sheetData>
    <row r="1" spans="2:19" ht="12" customHeight="1" x14ac:dyDescent="0.35"/>
    <row r="2" spans="2:19" ht="20.149999999999999" customHeight="1" x14ac:dyDescent="0.35">
      <c r="B2" s="18" t="s">
        <v>452</v>
      </c>
    </row>
    <row r="3" spans="2:19" ht="20.149999999999999" customHeight="1" x14ac:dyDescent="0.35">
      <c r="B3" s="18"/>
    </row>
    <row r="4" spans="2:19" ht="20.149999999999999" customHeight="1" thickBot="1" x14ac:dyDescent="0.4">
      <c r="B4" s="4" t="s">
        <v>413</v>
      </c>
      <c r="H4" s="19" t="s">
        <v>453</v>
      </c>
    </row>
    <row r="5" spans="2:19" ht="20.149999999999999" customHeight="1" thickBot="1" x14ac:dyDescent="0.4">
      <c r="B5" s="5" t="s">
        <v>454</v>
      </c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4"/>
    </row>
    <row r="6" spans="2:19" ht="20.149999999999999" customHeight="1" x14ac:dyDescent="0.35">
      <c r="B6" s="5" t="s">
        <v>437</v>
      </c>
      <c r="G6" s="396"/>
      <c r="H6" s="467" t="s">
        <v>23</v>
      </c>
      <c r="I6" s="470" t="s">
        <v>9</v>
      </c>
      <c r="J6" s="523" t="s">
        <v>24</v>
      </c>
      <c r="K6" s="520" t="s">
        <v>113</v>
      </c>
      <c r="L6" s="521"/>
      <c r="M6" s="521"/>
      <c r="N6" s="521"/>
      <c r="O6" s="521"/>
      <c r="P6" s="521"/>
      <c r="Q6" s="521"/>
      <c r="R6" s="522"/>
      <c r="S6" s="400"/>
    </row>
    <row r="7" spans="2:19" ht="36.75" customHeight="1" thickBot="1" x14ac:dyDescent="0.4">
      <c r="B7" s="5" t="s">
        <v>438</v>
      </c>
      <c r="G7" s="396"/>
      <c r="H7" s="469"/>
      <c r="I7" s="472"/>
      <c r="J7" s="524"/>
      <c r="K7" s="9" t="s">
        <v>114</v>
      </c>
      <c r="L7" s="10" t="s">
        <v>115</v>
      </c>
      <c r="M7" s="10" t="s">
        <v>116</v>
      </c>
      <c r="N7" s="17" t="s">
        <v>117</v>
      </c>
      <c r="O7" s="17" t="s">
        <v>118</v>
      </c>
      <c r="P7" s="17" t="s">
        <v>119</v>
      </c>
      <c r="Q7" s="10" t="s">
        <v>120</v>
      </c>
      <c r="R7" s="11" t="s">
        <v>121</v>
      </c>
      <c r="S7" s="400"/>
    </row>
    <row r="8" spans="2:19" ht="20.149999999999999" customHeight="1" x14ac:dyDescent="0.35">
      <c r="B8" s="5" t="s">
        <v>455</v>
      </c>
      <c r="G8" s="396"/>
      <c r="H8" s="206"/>
      <c r="I8" s="207"/>
      <c r="J8" s="207"/>
      <c r="K8" s="206"/>
      <c r="L8" s="207"/>
      <c r="M8" s="207"/>
      <c r="N8" s="207"/>
      <c r="O8" s="207"/>
      <c r="P8" s="207"/>
      <c r="Q8" s="207"/>
      <c r="R8" s="214"/>
      <c r="S8" s="400"/>
    </row>
    <row r="9" spans="2:19" ht="20.149999999999999" customHeight="1" x14ac:dyDescent="0.35">
      <c r="B9" s="5" t="s">
        <v>456</v>
      </c>
      <c r="G9" s="396"/>
      <c r="H9" s="208"/>
      <c r="I9" s="195"/>
      <c r="J9" s="195"/>
      <c r="K9" s="208"/>
      <c r="L9" s="195"/>
      <c r="M9" s="195"/>
      <c r="N9" s="195"/>
      <c r="O9" s="195"/>
      <c r="P9" s="195"/>
      <c r="Q9" s="195"/>
      <c r="R9" s="215"/>
      <c r="S9" s="400"/>
    </row>
    <row r="10" spans="2:19" ht="20.149999999999999" customHeight="1" x14ac:dyDescent="0.35">
      <c r="B10" s="5" t="s">
        <v>457</v>
      </c>
      <c r="G10" s="396"/>
      <c r="H10" s="208"/>
      <c r="I10" s="195"/>
      <c r="J10" s="195"/>
      <c r="K10" s="208"/>
      <c r="L10" s="195"/>
      <c r="M10" s="195"/>
      <c r="N10" s="195"/>
      <c r="O10" s="195"/>
      <c r="P10" s="195"/>
      <c r="Q10" s="195"/>
      <c r="R10" s="215"/>
      <c r="S10" s="400"/>
    </row>
    <row r="11" spans="2:19" ht="20.149999999999999" customHeight="1" x14ac:dyDescent="0.35">
      <c r="B11" s="5" t="s">
        <v>458</v>
      </c>
      <c r="G11" s="396"/>
      <c r="H11" s="208"/>
      <c r="I11" s="195"/>
      <c r="J11" s="195"/>
      <c r="K11" s="208"/>
      <c r="L11" s="195"/>
      <c r="M11" s="195"/>
      <c r="N11" s="195"/>
      <c r="O11" s="195"/>
      <c r="P11" s="195"/>
      <c r="Q11" s="195"/>
      <c r="R11" s="215"/>
      <c r="S11" s="400"/>
    </row>
    <row r="12" spans="2:19" ht="20.149999999999999" customHeight="1" x14ac:dyDescent="0.35">
      <c r="B12" s="5" t="s">
        <v>459</v>
      </c>
      <c r="G12" s="396"/>
      <c r="H12" s="208"/>
      <c r="I12" s="195"/>
      <c r="J12" s="195"/>
      <c r="K12" s="208"/>
      <c r="L12" s="195"/>
      <c r="M12" s="195"/>
      <c r="N12" s="195"/>
      <c r="O12" s="195"/>
      <c r="P12" s="195"/>
      <c r="Q12" s="195"/>
      <c r="R12" s="215"/>
      <c r="S12" s="400"/>
    </row>
    <row r="13" spans="2:19" ht="20.149999999999999" customHeight="1" x14ac:dyDescent="0.35">
      <c r="B13" s="5"/>
      <c r="C13" s="3" t="s">
        <v>441</v>
      </c>
      <c r="G13" s="396"/>
      <c r="H13" s="208"/>
      <c r="I13" s="195"/>
      <c r="J13" s="195"/>
      <c r="K13" s="208"/>
      <c r="L13" s="195"/>
      <c r="M13" s="195"/>
      <c r="N13" s="195"/>
      <c r="O13" s="195"/>
      <c r="P13" s="195"/>
      <c r="Q13" s="195"/>
      <c r="R13" s="215"/>
      <c r="S13" s="400"/>
    </row>
    <row r="14" spans="2:19" ht="20.149999999999999" customHeight="1" x14ac:dyDescent="0.35">
      <c r="G14" s="396"/>
      <c r="H14" s="208"/>
      <c r="I14" s="195"/>
      <c r="J14" s="195"/>
      <c r="K14" s="208"/>
      <c r="L14" s="195"/>
      <c r="M14" s="195"/>
      <c r="N14" s="195"/>
      <c r="O14" s="195"/>
      <c r="P14" s="195"/>
      <c r="Q14" s="195"/>
      <c r="R14" s="215"/>
      <c r="S14" s="400"/>
    </row>
    <row r="15" spans="2:19" ht="20.149999999999999" customHeight="1" x14ac:dyDescent="0.35">
      <c r="G15" s="396"/>
      <c r="H15" s="208"/>
      <c r="I15" s="195"/>
      <c r="J15" s="195"/>
      <c r="K15" s="208"/>
      <c r="L15" s="195"/>
      <c r="M15" s="195"/>
      <c r="N15" s="195"/>
      <c r="O15" s="195"/>
      <c r="P15" s="195"/>
      <c r="Q15" s="195"/>
      <c r="R15" s="215"/>
      <c r="S15" s="400"/>
    </row>
    <row r="16" spans="2:19" ht="20.149999999999999" customHeight="1" x14ac:dyDescent="0.35">
      <c r="G16" s="396"/>
      <c r="H16" s="208"/>
      <c r="I16" s="195"/>
      <c r="J16" s="195"/>
      <c r="K16" s="208"/>
      <c r="L16" s="195"/>
      <c r="M16" s="195"/>
      <c r="N16" s="195"/>
      <c r="O16" s="195"/>
      <c r="P16" s="195"/>
      <c r="Q16" s="195"/>
      <c r="R16" s="215"/>
      <c r="S16" s="400"/>
    </row>
    <row r="17" spans="2:19" ht="20.149999999999999" customHeight="1" thickBot="1" x14ac:dyDescent="0.4">
      <c r="B17" s="4" t="s">
        <v>460</v>
      </c>
      <c r="G17" s="396"/>
      <c r="H17" s="208"/>
      <c r="I17" s="195"/>
      <c r="J17" s="195"/>
      <c r="K17" s="208"/>
      <c r="L17" s="195"/>
      <c r="M17" s="195"/>
      <c r="N17" s="195"/>
      <c r="O17" s="195"/>
      <c r="P17" s="195"/>
      <c r="Q17" s="195"/>
      <c r="R17" s="215"/>
      <c r="S17" s="400"/>
    </row>
    <row r="18" spans="2:19" ht="20.149999999999999" customHeight="1" thickBot="1" x14ac:dyDescent="0.4">
      <c r="B18" s="395"/>
      <c r="C18" s="393"/>
      <c r="D18" s="393"/>
      <c r="E18" s="394"/>
      <c r="G18" s="396"/>
      <c r="H18" s="208"/>
      <c r="I18" s="195"/>
      <c r="J18" s="195"/>
      <c r="K18" s="208"/>
      <c r="L18" s="195"/>
      <c r="M18" s="195"/>
      <c r="N18" s="195"/>
      <c r="O18" s="195"/>
      <c r="P18" s="195"/>
      <c r="Q18" s="195"/>
      <c r="R18" s="215"/>
      <c r="S18" s="400"/>
    </row>
    <row r="19" spans="2:19" ht="20.149999999999999" customHeight="1" x14ac:dyDescent="0.35">
      <c r="B19" s="396"/>
      <c r="C19" s="26" t="s">
        <v>442</v>
      </c>
      <c r="D19" s="202"/>
      <c r="E19" s="400"/>
      <c r="G19" s="396"/>
      <c r="H19" s="208"/>
      <c r="I19" s="195"/>
      <c r="J19" s="195"/>
      <c r="K19" s="208"/>
      <c r="L19" s="195"/>
      <c r="M19" s="195"/>
      <c r="N19" s="195"/>
      <c r="O19" s="195"/>
      <c r="P19" s="195"/>
      <c r="Q19" s="195"/>
      <c r="R19" s="215"/>
      <c r="S19" s="400"/>
    </row>
    <row r="20" spans="2:19" ht="20.149999999999999" customHeight="1" thickBot="1" x14ac:dyDescent="0.4">
      <c r="B20" s="396"/>
      <c r="C20" s="27" t="s">
        <v>443</v>
      </c>
      <c r="D20" s="203"/>
      <c r="E20" s="400"/>
      <c r="G20" s="396"/>
      <c r="H20" s="208"/>
      <c r="I20" s="195"/>
      <c r="J20" s="195"/>
      <c r="K20" s="208"/>
      <c r="L20" s="195"/>
      <c r="M20" s="195"/>
      <c r="N20" s="195"/>
      <c r="O20" s="195"/>
      <c r="P20" s="195"/>
      <c r="Q20" s="195"/>
      <c r="R20" s="215"/>
      <c r="S20" s="400"/>
    </row>
    <row r="21" spans="2:19" ht="20.149999999999999" customHeight="1" thickBot="1" x14ac:dyDescent="0.4">
      <c r="B21" s="397"/>
      <c r="C21" s="398"/>
      <c r="D21" s="398"/>
      <c r="E21" s="399"/>
      <c r="G21" s="396"/>
      <c r="H21" s="208"/>
      <c r="I21" s="195"/>
      <c r="J21" s="195"/>
      <c r="K21" s="208"/>
      <c r="L21" s="195"/>
      <c r="M21" s="195"/>
      <c r="N21" s="195"/>
      <c r="O21" s="195"/>
      <c r="P21" s="195"/>
      <c r="Q21" s="195"/>
      <c r="R21" s="215"/>
      <c r="S21" s="400"/>
    </row>
    <row r="22" spans="2:19" ht="20.149999999999999" customHeight="1" x14ac:dyDescent="0.35">
      <c r="G22" s="396"/>
      <c r="H22" s="208"/>
      <c r="I22" s="195"/>
      <c r="J22" s="195"/>
      <c r="K22" s="208"/>
      <c r="L22" s="195"/>
      <c r="M22" s="195"/>
      <c r="N22" s="195"/>
      <c r="O22" s="195"/>
      <c r="P22" s="195"/>
      <c r="Q22" s="195"/>
      <c r="R22" s="215"/>
      <c r="S22" s="400"/>
    </row>
    <row r="23" spans="2:19" ht="20.149999999999999" customHeight="1" x14ac:dyDescent="0.35">
      <c r="G23" s="396"/>
      <c r="H23" s="208"/>
      <c r="I23" s="195"/>
      <c r="J23" s="195"/>
      <c r="K23" s="208"/>
      <c r="L23" s="195"/>
      <c r="M23" s="195"/>
      <c r="N23" s="195"/>
      <c r="O23" s="195"/>
      <c r="P23" s="195"/>
      <c r="Q23" s="195"/>
      <c r="R23" s="215"/>
      <c r="S23" s="400"/>
    </row>
    <row r="24" spans="2:19" ht="20.149999999999999" customHeight="1" x14ac:dyDescent="0.35">
      <c r="G24" s="396"/>
      <c r="H24" s="208"/>
      <c r="I24" s="195"/>
      <c r="J24" s="195"/>
      <c r="K24" s="208"/>
      <c r="L24" s="195"/>
      <c r="M24" s="195"/>
      <c r="N24" s="195"/>
      <c r="O24" s="195"/>
      <c r="P24" s="195"/>
      <c r="Q24" s="195"/>
      <c r="R24" s="215"/>
      <c r="S24" s="400"/>
    </row>
    <row r="25" spans="2:19" ht="20.149999999999999" customHeight="1" x14ac:dyDescent="0.35">
      <c r="G25" s="396"/>
      <c r="H25" s="208"/>
      <c r="I25" s="195"/>
      <c r="J25" s="195"/>
      <c r="K25" s="208"/>
      <c r="L25" s="195"/>
      <c r="M25" s="195"/>
      <c r="N25" s="195"/>
      <c r="O25" s="195"/>
      <c r="P25" s="195"/>
      <c r="Q25" s="195"/>
      <c r="R25" s="215"/>
      <c r="S25" s="400"/>
    </row>
    <row r="26" spans="2:19" ht="20.149999999999999" customHeight="1" x14ac:dyDescent="0.35">
      <c r="G26" s="396"/>
      <c r="H26" s="208"/>
      <c r="I26" s="195"/>
      <c r="J26" s="195"/>
      <c r="K26" s="208"/>
      <c r="L26" s="195"/>
      <c r="M26" s="195"/>
      <c r="N26" s="195"/>
      <c r="O26" s="195"/>
      <c r="P26" s="195"/>
      <c r="Q26" s="195"/>
      <c r="R26" s="215"/>
      <c r="S26" s="400"/>
    </row>
    <row r="27" spans="2:19" ht="20.149999999999999" customHeight="1" x14ac:dyDescent="0.35">
      <c r="G27" s="396"/>
      <c r="H27" s="208"/>
      <c r="I27" s="195"/>
      <c r="J27" s="195"/>
      <c r="K27" s="208"/>
      <c r="L27" s="195"/>
      <c r="M27" s="195"/>
      <c r="N27" s="195"/>
      <c r="O27" s="195"/>
      <c r="P27" s="195"/>
      <c r="Q27" s="195"/>
      <c r="R27" s="215"/>
      <c r="S27" s="400"/>
    </row>
    <row r="28" spans="2:19" ht="20.149999999999999" customHeight="1" x14ac:dyDescent="0.35">
      <c r="G28" s="396"/>
      <c r="H28" s="208"/>
      <c r="I28" s="195"/>
      <c r="J28" s="195"/>
      <c r="K28" s="208"/>
      <c r="L28" s="195"/>
      <c r="M28" s="195"/>
      <c r="N28" s="195"/>
      <c r="O28" s="195"/>
      <c r="P28" s="195"/>
      <c r="Q28" s="195"/>
      <c r="R28" s="215"/>
      <c r="S28" s="400"/>
    </row>
    <row r="29" spans="2:19" ht="20.149999999999999" customHeight="1" x14ac:dyDescent="0.35">
      <c r="G29" s="396"/>
      <c r="H29" s="208"/>
      <c r="I29" s="195"/>
      <c r="J29" s="195"/>
      <c r="K29" s="208"/>
      <c r="L29" s="195"/>
      <c r="M29" s="195"/>
      <c r="N29" s="195"/>
      <c r="O29" s="195"/>
      <c r="P29" s="195"/>
      <c r="Q29" s="195"/>
      <c r="R29" s="215"/>
      <c r="S29" s="400"/>
    </row>
    <row r="30" spans="2:19" ht="20.149999999999999" customHeight="1" x14ac:dyDescent="0.35">
      <c r="G30" s="396"/>
      <c r="H30" s="208"/>
      <c r="I30" s="195"/>
      <c r="J30" s="195"/>
      <c r="K30" s="208"/>
      <c r="L30" s="195"/>
      <c r="M30" s="195"/>
      <c r="N30" s="195"/>
      <c r="O30" s="195"/>
      <c r="P30" s="195"/>
      <c r="Q30" s="195"/>
      <c r="R30" s="215"/>
      <c r="S30" s="400"/>
    </row>
    <row r="31" spans="2:19" ht="20.149999999999999" customHeight="1" x14ac:dyDescent="0.35">
      <c r="G31" s="396"/>
      <c r="H31" s="208"/>
      <c r="I31" s="195"/>
      <c r="J31" s="195"/>
      <c r="K31" s="208"/>
      <c r="L31" s="195"/>
      <c r="M31" s="195"/>
      <c r="N31" s="195"/>
      <c r="O31" s="195"/>
      <c r="P31" s="195"/>
      <c r="Q31" s="195"/>
      <c r="R31" s="215"/>
      <c r="S31" s="400"/>
    </row>
    <row r="32" spans="2:19" ht="20.149999999999999" customHeight="1" x14ac:dyDescent="0.35">
      <c r="G32" s="396"/>
      <c r="H32" s="208"/>
      <c r="I32" s="195"/>
      <c r="J32" s="195"/>
      <c r="K32" s="208"/>
      <c r="L32" s="195"/>
      <c r="M32" s="195"/>
      <c r="N32" s="195"/>
      <c r="O32" s="195"/>
      <c r="P32" s="195"/>
      <c r="Q32" s="195"/>
      <c r="R32" s="215"/>
      <c r="S32" s="400"/>
    </row>
    <row r="33" spans="7:19" ht="20.149999999999999" customHeight="1" x14ac:dyDescent="0.35">
      <c r="G33" s="396"/>
      <c r="H33" s="208"/>
      <c r="I33" s="195"/>
      <c r="J33" s="195"/>
      <c r="K33" s="208"/>
      <c r="L33" s="195"/>
      <c r="M33" s="195"/>
      <c r="N33" s="195"/>
      <c r="O33" s="195"/>
      <c r="P33" s="195"/>
      <c r="Q33" s="195"/>
      <c r="R33" s="215"/>
      <c r="S33" s="400"/>
    </row>
    <row r="34" spans="7:19" ht="20.149999999999999" customHeight="1" x14ac:dyDescent="0.35">
      <c r="G34" s="396"/>
      <c r="H34" s="208"/>
      <c r="I34" s="195"/>
      <c r="J34" s="195"/>
      <c r="K34" s="208"/>
      <c r="L34" s="195"/>
      <c r="M34" s="195"/>
      <c r="N34" s="195"/>
      <c r="O34" s="195"/>
      <c r="P34" s="195"/>
      <c r="Q34" s="195"/>
      <c r="R34" s="215"/>
      <c r="S34" s="400"/>
    </row>
    <row r="35" spans="7:19" ht="20.149999999999999" customHeight="1" x14ac:dyDescent="0.35">
      <c r="G35" s="396"/>
      <c r="H35" s="208"/>
      <c r="I35" s="195"/>
      <c r="J35" s="195"/>
      <c r="K35" s="208"/>
      <c r="L35" s="195"/>
      <c r="M35" s="195"/>
      <c r="N35" s="195"/>
      <c r="O35" s="195"/>
      <c r="P35" s="195"/>
      <c r="Q35" s="195"/>
      <c r="R35" s="215"/>
      <c r="S35" s="400"/>
    </row>
    <row r="36" spans="7:19" ht="20.149999999999999" customHeight="1" x14ac:dyDescent="0.35">
      <c r="G36" s="396"/>
      <c r="H36" s="208"/>
      <c r="I36" s="195"/>
      <c r="J36" s="195"/>
      <c r="K36" s="208"/>
      <c r="L36" s="195"/>
      <c r="M36" s="195"/>
      <c r="N36" s="195"/>
      <c r="O36" s="195"/>
      <c r="P36" s="195"/>
      <c r="Q36" s="195"/>
      <c r="R36" s="215"/>
      <c r="S36" s="400"/>
    </row>
    <row r="37" spans="7:19" ht="20.149999999999999" customHeight="1" thickBot="1" x14ac:dyDescent="0.4">
      <c r="G37" s="396"/>
      <c r="H37" s="210"/>
      <c r="I37" s="196"/>
      <c r="J37" s="196"/>
      <c r="K37" s="210"/>
      <c r="L37" s="196"/>
      <c r="M37" s="196"/>
      <c r="N37" s="196"/>
      <c r="O37" s="196"/>
      <c r="P37" s="196"/>
      <c r="Q37" s="196"/>
      <c r="R37" s="216"/>
      <c r="S37" s="400"/>
    </row>
    <row r="38" spans="7:19" ht="20.149999999999999" customHeight="1" thickBot="1" x14ac:dyDescent="0.4">
      <c r="G38" s="396"/>
      <c r="H38" s="517" t="s">
        <v>125</v>
      </c>
      <c r="I38" s="518"/>
      <c r="J38" s="519"/>
      <c r="K38" s="212"/>
      <c r="L38" s="212"/>
      <c r="M38" s="212"/>
      <c r="N38" s="212"/>
      <c r="O38" s="212"/>
      <c r="P38" s="212"/>
      <c r="Q38" s="212"/>
      <c r="R38" s="213"/>
      <c r="S38" s="400"/>
    </row>
    <row r="39" spans="7:19" ht="20.149999999999999" customHeight="1" thickBot="1" x14ac:dyDescent="0.4">
      <c r="G39" s="397"/>
      <c r="H39" s="398"/>
      <c r="I39" s="398"/>
      <c r="J39" s="398"/>
      <c r="K39" s="398"/>
      <c r="L39" s="398"/>
      <c r="M39" s="398"/>
      <c r="N39" s="398"/>
      <c r="O39" s="398"/>
      <c r="P39" s="398"/>
      <c r="Q39" s="398"/>
      <c r="R39" s="398"/>
      <c r="S39" s="399"/>
    </row>
  </sheetData>
  <sheetProtection algorithmName="SHA-512" hashValue="bJAWuddHCl91AAKBD5EkA9BUJtHM91vVpiPfkSLmuHZbN18xs2i1J5rEFJJgOwnhasTa0jKaSPkR9iNXDqCp5Q==" saltValue="gYgpnHhj3ZV1qxIrpeaNyA==" spinCount="100000" sheet="1" selectLockedCells="1"/>
  <mergeCells count="5">
    <mergeCell ref="H38:J38"/>
    <mergeCell ref="K6:R6"/>
    <mergeCell ref="J6:J7"/>
    <mergeCell ref="H6:H7"/>
    <mergeCell ref="I6:I7"/>
  </mergeCells>
  <conditionalFormatting sqref="D19:D20">
    <cfRule type="cellIs" dxfId="79" priority="7" stopIfTrue="1" operator="equal">
      <formula>""</formula>
    </cfRule>
  </conditionalFormatting>
  <conditionalFormatting sqref="H8:J37">
    <cfRule type="cellIs" dxfId="78" priority="1" stopIfTrue="1" operator="equal">
      <formula>""</formula>
    </cfRule>
  </conditionalFormatting>
  <conditionalFormatting sqref="J8:J37">
    <cfRule type="expression" dxfId="77" priority="2" stopIfTrue="1">
      <formula>(ISNUMBER(SEARCH(",",J8)))</formula>
    </cfRule>
  </conditionalFormatting>
  <conditionalFormatting sqref="K8:R37">
    <cfRule type="cellIs" dxfId="75" priority="13" operator="lessThan">
      <formula>K$38</formula>
    </cfRule>
    <cfRule type="cellIs" priority="19" stopIfTrue="1" operator="between">
      <formula>K$38</formula>
      <formula>1000000000000</formula>
    </cfRule>
    <cfRule type="cellIs" dxfId="74" priority="21" operator="notEqual">
      <formula>"&lt;LOD"</formula>
    </cfRule>
  </conditionalFormatting>
  <conditionalFormatting sqref="K8:R38">
    <cfRule type="cellIs" dxfId="73" priority="12" stopIfTrue="1" operator="equal">
      <formula>""</formula>
    </cfRule>
  </conditionalFormatting>
  <dataValidations count="2">
    <dataValidation type="custom" showErrorMessage="1" errorTitle="Invalid entry" error="Enter numerical values only or, if the value for input is less than the limit of detection, enter &quot;&lt;LOD&quot; in the cell._x000a__x000a_Ensure you have entered the limit of detection for the compound before entering the analysis outputs._x000a_" sqref="K8:R37" xr:uid="{00000000-0002-0000-05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20" xr:uid="{00000000-0002-0000-05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4E0701-5DEE-45D8-B0F3-2FD1B5573153}">
            <xm:f>NOT(ISNUMBER(MATCH(J8,'Gwybodaeth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500-000002000000}">
          <x14:formula1>
            <xm:f>'Gwybodaeth Ymgeiswyr'!$C$25:$C$30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500-000003000000}">
          <x14:formula1>
            <xm:f>'Gwybodaeth Ymgeiswyr'!$K$8:$K$35</xm:f>
          </x14:formula1>
          <xm:sqref>J8:J37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009999"/>
  </sheetPr>
  <dimension ref="B1:X745"/>
  <sheetViews>
    <sheetView zoomScale="70" zoomScaleNormal="70" workbookViewId="0">
      <selection activeCell="C23" sqref="C23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23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21.4609375" style="3" customWidth="1"/>
    <col min="11" max="11" width="25.765625" style="3" customWidth="1"/>
    <col min="12" max="15" width="14.69140625" style="3" customWidth="1"/>
    <col min="16" max="16" width="14.69140625" style="102" customWidth="1"/>
    <col min="17" max="19" width="14.69140625" style="3" customWidth="1"/>
    <col min="20" max="20" width="2.84375" style="3" customWidth="1"/>
    <col min="21" max="21" width="8.84375" style="3"/>
    <col min="22" max="22" width="2.53515625" style="3" customWidth="1"/>
    <col min="23" max="23" width="15.765625" style="3" customWidth="1"/>
    <col min="24" max="24" width="2.3046875" style="3" customWidth="1"/>
    <col min="25" max="16384" width="8.84375" style="3"/>
  </cols>
  <sheetData>
    <row r="1" spans="2:24" ht="12" customHeight="1" x14ac:dyDescent="0.35"/>
    <row r="2" spans="2:24" ht="20.149999999999999" customHeight="1" x14ac:dyDescent="0.35">
      <c r="B2" s="18" t="s">
        <v>126</v>
      </c>
    </row>
    <row r="3" spans="2:24" ht="20.149999999999999" customHeight="1" x14ac:dyDescent="0.35">
      <c r="B3" s="18"/>
    </row>
    <row r="4" spans="2:24" ht="20.149999999999999" customHeight="1" thickBot="1" x14ac:dyDescent="0.4">
      <c r="B4" s="4" t="s">
        <v>71</v>
      </c>
      <c r="H4" s="19" t="s">
        <v>127</v>
      </c>
    </row>
    <row r="5" spans="2:24" ht="20.149999999999999" customHeight="1" thickBot="1" x14ac:dyDescent="0.4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419"/>
      <c r="Q5" s="393"/>
      <c r="R5" s="393"/>
      <c r="S5" s="393"/>
      <c r="T5" s="394"/>
      <c r="V5" s="395"/>
      <c r="W5" s="393"/>
      <c r="X5" s="394"/>
    </row>
    <row r="6" spans="2:24" ht="20.149999999999999" customHeight="1" x14ac:dyDescent="0.35">
      <c r="B6" s="396"/>
      <c r="C6" s="26" t="s">
        <v>4</v>
      </c>
      <c r="D6" s="197" t="str">
        <f>IF('Gwybodaeth Ymgeiswyr'!E15="","",'Gwybodaeth Ymgeiswyr'!E15)</f>
        <v/>
      </c>
      <c r="E6" s="400"/>
      <c r="G6" s="396"/>
      <c r="H6" s="467" t="s">
        <v>23</v>
      </c>
      <c r="I6" s="470" t="s">
        <v>9</v>
      </c>
      <c r="J6" s="470" t="s">
        <v>78</v>
      </c>
      <c r="K6" s="527" t="s">
        <v>24</v>
      </c>
      <c r="L6" s="520" t="s">
        <v>128</v>
      </c>
      <c r="M6" s="521"/>
      <c r="N6" s="521"/>
      <c r="O6" s="521"/>
      <c r="P6" s="521"/>
      <c r="Q6" s="521"/>
      <c r="R6" s="521"/>
      <c r="S6" s="522"/>
      <c r="T6" s="400"/>
      <c r="V6" s="396"/>
      <c r="W6" s="525" t="s">
        <v>129</v>
      </c>
      <c r="X6" s="400"/>
    </row>
    <row r="7" spans="2:24" ht="20.149999999999999" customHeight="1" thickBot="1" x14ac:dyDescent="0.4">
      <c r="B7" s="396"/>
      <c r="C7" s="31" t="s">
        <v>89</v>
      </c>
      <c r="D7" s="198" t="str">
        <f>IF('Gwybodaeth Ymgeiswyr'!E16="","",'Gwybodaeth Ymgeiswyr'!E16)</f>
        <v/>
      </c>
      <c r="E7" s="400"/>
      <c r="G7" s="396"/>
      <c r="H7" s="469"/>
      <c r="I7" s="472"/>
      <c r="J7" s="472"/>
      <c r="K7" s="500"/>
      <c r="L7" s="154" t="s">
        <v>114</v>
      </c>
      <c r="M7" s="10" t="s">
        <v>115</v>
      </c>
      <c r="N7" s="10" t="s">
        <v>116</v>
      </c>
      <c r="O7" s="17" t="s">
        <v>117</v>
      </c>
      <c r="P7" s="17" t="s">
        <v>118</v>
      </c>
      <c r="Q7" s="17" t="s">
        <v>119</v>
      </c>
      <c r="R7" s="10" t="s">
        <v>120</v>
      </c>
      <c r="S7" s="11" t="s">
        <v>121</v>
      </c>
      <c r="T7" s="400"/>
      <c r="V7" s="396"/>
      <c r="W7" s="526"/>
      <c r="X7" s="400"/>
    </row>
    <row r="8" spans="2:24" ht="20.149999999999999" customHeight="1" x14ac:dyDescent="0.35">
      <c r="B8" s="396"/>
      <c r="C8" s="31" t="s">
        <v>5</v>
      </c>
      <c r="D8" s="198" t="str">
        <f>IF('Gwybodaeth Ymgeiswyr'!E17="","",'Gwybodaeth Ymgeiswyr'!E17)</f>
        <v/>
      </c>
      <c r="E8" s="400"/>
      <c r="G8" s="396"/>
      <c r="H8" s="20" t="str">
        <f>IF('Data metel hybrin (trace)'!H8="","",'Data metel hybrin (trace)'!H8)</f>
        <v/>
      </c>
      <c r="I8" s="21" t="str">
        <f>IF('Data metel hybrin (trace)'!I8="","",'Data metel hybrin (trace)'!I8)</f>
        <v/>
      </c>
      <c r="J8" s="205" t="str">
        <f>IFERROR(IF(K8="","",(IF(VLOOKUP(K8,'Gwybodaeth Ymgeiswyr'!$K$8:$L$37,2,0)="y","y",""))),"Manual entry required")</f>
        <v/>
      </c>
      <c r="K8" s="51" t="str">
        <f>IF('Data metel hybrin (trace)'!J8="","",'Data metel hybrin (trace)'!J8)</f>
        <v/>
      </c>
      <c r="L8" s="23" t="str">
        <f>IF('Data metel hybrin (trace)'!K8="","",IF(ISNUMBER('Data metel hybrin (trace)'!K8)=TRUE, IF('Data metel hybrin (trace)'!K8&lt;'Data metel hybrin (trace)'!K$38, "ERROR", 'Data metel hybrin (trace)'!K8), IF('Data metel hybrin (trace)'!K8="&lt;LOD",'Data metel hybrin (trace)'!K$38, "ERROR")))</f>
        <v/>
      </c>
      <c r="M8" s="21" t="str">
        <f>IF('Data metel hybrin (trace)'!L8="","",IF(ISNUMBER('Data metel hybrin (trace)'!L8)=TRUE, IF('Data metel hybrin (trace)'!L8&lt;'Data metel hybrin (trace)'!L$38, "ERROR", 'Data metel hybrin (trace)'!L8), IF('Data metel hybrin (trace)'!L8="&lt;LOD",'Data metel hybrin (trace)'!L$38, "ERROR")))</f>
        <v/>
      </c>
      <c r="N8" s="21" t="str">
        <f>IF('Data metel hybrin (trace)'!M8="","",IF(ISNUMBER('Data metel hybrin (trace)'!M8)=TRUE, IF('Data metel hybrin (trace)'!M8&lt;'Data metel hybrin (trace)'!M$38, "ERROR", 'Data metel hybrin (trace)'!M8), IF('Data metel hybrin (trace)'!M8="&lt;LOD",'Data metel hybrin (trace)'!M$38, "ERROR")))</f>
        <v/>
      </c>
      <c r="O8" s="21" t="str">
        <f>IF('Data metel hybrin (trace)'!N8="","",IF(ISNUMBER('Data metel hybrin (trace)'!N8)=TRUE, IF('Data metel hybrin (trace)'!N8&lt;'Data metel hybrin (trace)'!N$38, "ERROR", 'Data metel hybrin (trace)'!N8), IF('Data metel hybrin (trace)'!N8="&lt;LOD",'Data metel hybrin (trace)'!N$38, "ERROR")))</f>
        <v/>
      </c>
      <c r="P8" s="21" t="str">
        <f>IF('Data metel hybrin (trace)'!O8="","",IF(ISNUMBER('Data metel hybrin (trace)'!O8)=TRUE, IF('Data metel hybrin (trace)'!O8&lt;'Data metel hybrin (trace)'!O$38, "ERROR", 'Data metel hybrin (trace)'!O8), IF('Data metel hybrin (trace)'!O8="&lt;LOD",'Data metel hybrin (trace)'!O$38, "ERROR")))</f>
        <v/>
      </c>
      <c r="Q8" s="21" t="str">
        <f>IF('Data metel hybrin (trace)'!P8="","",IF(ISNUMBER('Data metel hybrin (trace)'!P8)=TRUE, IF('Data metel hybrin (trace)'!P8&lt;'Data metel hybrin (trace)'!P$38, "ERROR", 'Data metel hybrin (trace)'!P8), IF('Data metel hybrin (trace)'!P8="&lt;LOD",'Data metel hybrin (trace)'!P$38, "ERROR")))</f>
        <v/>
      </c>
      <c r="R8" s="21" t="str">
        <f>IF('Data metel hybrin (trace)'!Q8="","",IF(ISNUMBER('Data metel hybrin (trace)'!Q8)=TRUE, IF('Data metel hybrin (trace)'!Q8&lt;'Data metel hybrin (trace)'!Q$38, "ERROR", 'Data metel hybrin (trace)'!Q8), IF('Data metel hybrin (trace)'!Q8="&lt;LOD",'Data metel hybrin (trace)'!Q$38, "ERROR")))</f>
        <v/>
      </c>
      <c r="S8" s="225" t="str">
        <f>IF('Data metel hybrin (trace)'!R8="","",IF(ISNUMBER('Data metel hybrin (trace)'!R8)=TRUE, IF('Data metel hybrin (trace)'!R8&lt;'Data metel hybrin (trace)'!R$38, "ERROR", 'Data metel hybrin (trace)'!R8), IF('Data metel hybrin (trace)'!R8="&lt;LOD",'Data metel hybrin (trace)'!R$38, "ERROR")))</f>
        <v/>
      </c>
      <c r="T8" s="400"/>
      <c r="V8" s="396"/>
      <c r="W8" s="305" t="str">
        <f>'Physical Stats'!N9</f>
        <v/>
      </c>
      <c r="X8" s="400"/>
    </row>
    <row r="9" spans="2:24" ht="20.149999999999999" customHeight="1" x14ac:dyDescent="0.35">
      <c r="B9" s="396"/>
      <c r="C9" s="31" t="s">
        <v>6</v>
      </c>
      <c r="D9" s="199" t="str">
        <f>IF('Gwybodaeth Ymgeiswyr'!E18="","",'Gwybodaeth Ymgeiswyr'!E18)</f>
        <v/>
      </c>
      <c r="E9" s="400"/>
      <c r="G9" s="396"/>
      <c r="H9" s="23" t="str">
        <f>IF('Data metel hybrin (trace)'!H9="","",'Data metel hybrin (trace)'!H9)</f>
        <v/>
      </c>
      <c r="I9" s="24" t="str">
        <f>IF('Data metel hybrin (trace)'!I9="","",'Data metel hybrin (trace)'!I9)</f>
        <v/>
      </c>
      <c r="J9" s="204" t="str">
        <f>IFERROR(IF(K9="","",(IF(VLOOKUP(K9,'Gwybodaeth Ymgeiswyr'!$K$8:$L$37,2,0)="y","y",""))),"Manual entry required")</f>
        <v/>
      </c>
      <c r="K9" s="52" t="str">
        <f>IF('Data metel hybrin (trace)'!J9="","",'Data metel hybrin (trace)'!J9)</f>
        <v/>
      </c>
      <c r="L9" s="23" t="str">
        <f>IF('Data metel hybrin (trace)'!K9="","",IF(ISNUMBER('Data metel hybrin (trace)'!K9)=TRUE, IF('Data metel hybrin (trace)'!K9&lt;'Data metel hybrin (trace)'!K$38, "ERROR", 'Data metel hybrin (trace)'!K9), IF('Data metel hybrin (trace)'!K9="&lt;LOD",'Data metel hybrin (trace)'!K$38, "ERROR")))</f>
        <v/>
      </c>
      <c r="M9" s="24" t="str">
        <f>IF('Data metel hybrin (trace)'!L9="","",IF(ISNUMBER('Data metel hybrin (trace)'!L9)=TRUE, IF('Data metel hybrin (trace)'!L9&lt;'Data metel hybrin (trace)'!L$38, "ERROR", 'Data metel hybrin (trace)'!L9), IF('Data metel hybrin (trace)'!L9="&lt;LOD",'Data metel hybrin (trace)'!L$38, "ERROR")))</f>
        <v/>
      </c>
      <c r="N9" s="24" t="str">
        <f>IF('Data metel hybrin (trace)'!M9="","",IF(ISNUMBER('Data metel hybrin (trace)'!M9)=TRUE, IF('Data metel hybrin (trace)'!M9&lt;'Data metel hybrin (trace)'!M$38, "ERROR", 'Data metel hybrin (trace)'!M9), IF('Data metel hybrin (trace)'!M9="&lt;LOD",'Data metel hybrin (trace)'!M$38, "ERROR")))</f>
        <v/>
      </c>
      <c r="O9" s="24" t="str">
        <f>IF('Data metel hybrin (trace)'!N9="","",IF(ISNUMBER('Data metel hybrin (trace)'!N9)=TRUE, IF('Data metel hybrin (trace)'!N9&lt;'Data metel hybrin (trace)'!N$38, "ERROR", 'Data metel hybrin (trace)'!N9), IF('Data metel hybrin (trace)'!N9="&lt;LOD",'Data metel hybrin (trace)'!N$38, "ERROR")))</f>
        <v/>
      </c>
      <c r="P9" s="24" t="str">
        <f>IF('Data metel hybrin (trace)'!O9="","",IF(ISNUMBER('Data metel hybrin (trace)'!O9)=TRUE, IF('Data metel hybrin (trace)'!O9&lt;'Data metel hybrin (trace)'!O$38, "ERROR", 'Data metel hybrin (trace)'!O9), IF('Data metel hybrin (trace)'!O9="&lt;LOD",'Data metel hybrin (trace)'!O$38, "ERROR")))</f>
        <v/>
      </c>
      <c r="Q9" s="24" t="str">
        <f>IF('Data metel hybrin (trace)'!P9="","",IF(ISNUMBER('Data metel hybrin (trace)'!P9)=TRUE, IF('Data metel hybrin (trace)'!P9&lt;'Data metel hybrin (trace)'!P$38, "ERROR", 'Data metel hybrin (trace)'!P9), IF('Data metel hybrin (trace)'!P9="&lt;LOD",'Data metel hybrin (trace)'!P$38, "ERROR")))</f>
        <v/>
      </c>
      <c r="R9" s="24" t="str">
        <f>IF('Data metel hybrin (trace)'!Q9="","",IF(ISNUMBER('Data metel hybrin (trace)'!Q9)=TRUE, IF('Data metel hybrin (trace)'!Q9&lt;'Data metel hybrin (trace)'!Q$38, "ERROR", 'Data metel hybrin (trace)'!Q9), IF('Data metel hybrin (trace)'!Q9="&lt;LOD",'Data metel hybrin (trace)'!Q$38, "ERROR")))</f>
        <v/>
      </c>
      <c r="S9" s="226" t="str">
        <f>IF('Data metel hybrin (trace)'!R9="","",IF(ISNUMBER('Data metel hybrin (trace)'!R9)=TRUE, IF('Data metel hybrin (trace)'!R9&lt;'Data metel hybrin (trace)'!R$38, "ERROR", 'Data metel hybrin (trace)'!R9), IF('Data metel hybrin (trace)'!R9="&lt;LOD",'Data metel hybrin (trace)'!R$38, "ERROR")))</f>
        <v/>
      </c>
      <c r="T9" s="400"/>
      <c r="V9" s="396"/>
      <c r="W9" s="121" t="str">
        <f>'Physical Stats'!N10</f>
        <v/>
      </c>
      <c r="X9" s="400"/>
    </row>
    <row r="10" spans="2:24" ht="20.149999999999999" customHeight="1" thickBot="1" x14ac:dyDescent="0.4">
      <c r="B10" s="396"/>
      <c r="C10" s="32" t="s">
        <v>7</v>
      </c>
      <c r="D10" s="200" t="str">
        <f>IF('Gwybodaeth Ymgeiswyr'!E19="","",'Gwybodaeth Ymgeiswyr'!E19)</f>
        <v/>
      </c>
      <c r="E10" s="400"/>
      <c r="G10" s="396"/>
      <c r="H10" s="23" t="str">
        <f>IF('Data metel hybrin (trace)'!H10="","",'Data metel hybrin (trace)'!H10)</f>
        <v/>
      </c>
      <c r="I10" s="24" t="str">
        <f>IF('Data metel hybrin (trace)'!I10="","",'Data metel hybrin (trace)'!I10)</f>
        <v/>
      </c>
      <c r="J10" s="204" t="str">
        <f>IFERROR(IF(K10="","",(IF(VLOOKUP(K10,'Gwybodaeth Ymgeiswyr'!$K$8:$L$37,2,0)="y","y",""))),"Manual entry required")</f>
        <v/>
      </c>
      <c r="K10" s="52" t="str">
        <f>IF('Data metel hybrin (trace)'!J10="","",'Data metel hybrin (trace)'!J10)</f>
        <v/>
      </c>
      <c r="L10" s="23" t="str">
        <f>IF('Data metel hybrin (trace)'!K10="","",IF(ISNUMBER('Data metel hybrin (trace)'!K10)=TRUE, IF('Data metel hybrin (trace)'!K10&lt;'Data metel hybrin (trace)'!K$38, "ERROR", 'Data metel hybrin (trace)'!K10), IF('Data metel hybrin (trace)'!K10="&lt;LOD",'Data metel hybrin (trace)'!K$38, "ERROR")))</f>
        <v/>
      </c>
      <c r="M10" s="24" t="str">
        <f>IF('Data metel hybrin (trace)'!L10="","",IF(ISNUMBER('Data metel hybrin (trace)'!L10)=TRUE, IF('Data metel hybrin (trace)'!L10&lt;'Data metel hybrin (trace)'!L$38, "ERROR", 'Data metel hybrin (trace)'!L10), IF('Data metel hybrin (trace)'!L10="&lt;LOD",'Data metel hybrin (trace)'!L$38, "ERROR")))</f>
        <v/>
      </c>
      <c r="N10" s="24" t="str">
        <f>IF('Data metel hybrin (trace)'!M10="","",IF(ISNUMBER('Data metel hybrin (trace)'!M10)=TRUE, IF('Data metel hybrin (trace)'!M10&lt;'Data metel hybrin (trace)'!M$38, "ERROR", 'Data metel hybrin (trace)'!M10), IF('Data metel hybrin (trace)'!M10="&lt;LOD",'Data metel hybrin (trace)'!M$38, "ERROR")))</f>
        <v/>
      </c>
      <c r="O10" s="24" t="str">
        <f>IF('Data metel hybrin (trace)'!N10="","",IF(ISNUMBER('Data metel hybrin (trace)'!N10)=TRUE, IF('Data metel hybrin (trace)'!N10&lt;'Data metel hybrin (trace)'!N$38, "ERROR", 'Data metel hybrin (trace)'!N10), IF('Data metel hybrin (trace)'!N10="&lt;LOD",'Data metel hybrin (trace)'!N$38, "ERROR")))</f>
        <v/>
      </c>
      <c r="P10" s="24" t="str">
        <f>IF('Data metel hybrin (trace)'!O10="","",IF(ISNUMBER('Data metel hybrin (trace)'!O10)=TRUE, IF('Data metel hybrin (trace)'!O10&lt;'Data metel hybrin (trace)'!O$38, "ERROR", 'Data metel hybrin (trace)'!O10), IF('Data metel hybrin (trace)'!O10="&lt;LOD",'Data metel hybrin (trace)'!O$38, "ERROR")))</f>
        <v/>
      </c>
      <c r="Q10" s="24" t="str">
        <f>IF('Data metel hybrin (trace)'!P10="","",IF(ISNUMBER('Data metel hybrin (trace)'!P10)=TRUE, IF('Data metel hybrin (trace)'!P10&lt;'Data metel hybrin (trace)'!P$38, "ERROR", 'Data metel hybrin (trace)'!P10), IF('Data metel hybrin (trace)'!P10="&lt;LOD",'Data metel hybrin (trace)'!P$38, "ERROR")))</f>
        <v/>
      </c>
      <c r="R10" s="24" t="str">
        <f>IF('Data metel hybrin (trace)'!Q10="","",IF(ISNUMBER('Data metel hybrin (trace)'!Q10)=TRUE, IF('Data metel hybrin (trace)'!Q10&lt;'Data metel hybrin (trace)'!Q$38, "ERROR", 'Data metel hybrin (trace)'!Q10), IF('Data metel hybrin (trace)'!Q10="&lt;LOD",'Data metel hybrin (trace)'!Q$38, "ERROR")))</f>
        <v/>
      </c>
      <c r="S10" s="226" t="str">
        <f>IF('Data metel hybrin (trace)'!R10="","",IF(ISNUMBER('Data metel hybrin (trace)'!R10)=TRUE, IF('Data metel hybrin (trace)'!R10&lt;'Data metel hybrin (trace)'!R$38, "ERROR", 'Data metel hybrin (trace)'!R10), IF('Data metel hybrin (trace)'!R10="&lt;LOD",'Data metel hybrin (trace)'!R$38, "ERROR")))</f>
        <v/>
      </c>
      <c r="T10" s="400"/>
      <c r="V10" s="396"/>
      <c r="W10" s="121" t="str">
        <f>'Physical Stats'!N11</f>
        <v/>
      </c>
      <c r="X10" s="400"/>
    </row>
    <row r="11" spans="2:24" ht="20.149999999999999" customHeight="1" thickBot="1" x14ac:dyDescent="0.4">
      <c r="B11" s="396"/>
      <c r="C11" s="393"/>
      <c r="D11" s="417"/>
      <c r="E11" s="400"/>
      <c r="G11" s="396"/>
      <c r="H11" s="23" t="str">
        <f>IF('Data metel hybrin (trace)'!H11="","",'Data metel hybrin (trace)'!H11)</f>
        <v/>
      </c>
      <c r="I11" s="24" t="str">
        <f>IF('Data metel hybrin (trace)'!I11="","",'Data metel hybrin (trace)'!I11)</f>
        <v/>
      </c>
      <c r="J11" s="204" t="str">
        <f>IFERROR(IF(K11="","",(IF(VLOOKUP(K11,'Gwybodaeth Ymgeiswyr'!$K$8:$L$37,2,0)="y","y",""))),"Manual entry required")</f>
        <v/>
      </c>
      <c r="K11" s="52" t="str">
        <f>IF('Data metel hybrin (trace)'!J11="","",'Data metel hybrin (trace)'!J11)</f>
        <v/>
      </c>
      <c r="L11" s="23" t="str">
        <f>IF('Data metel hybrin (trace)'!K11="","",IF(ISNUMBER('Data metel hybrin (trace)'!K11)=TRUE, IF('Data metel hybrin (trace)'!K11&lt;'Data metel hybrin (trace)'!K$38, "ERROR", 'Data metel hybrin (trace)'!K11), IF('Data metel hybrin (trace)'!K11="&lt;LOD",'Data metel hybrin (trace)'!K$38, "ERROR")))</f>
        <v/>
      </c>
      <c r="M11" s="24" t="str">
        <f>IF('Data metel hybrin (trace)'!L11="","",IF(ISNUMBER('Data metel hybrin (trace)'!L11)=TRUE, IF('Data metel hybrin (trace)'!L11&lt;'Data metel hybrin (trace)'!L$38, "ERROR", 'Data metel hybrin (trace)'!L11), IF('Data metel hybrin (trace)'!L11="&lt;LOD",'Data metel hybrin (trace)'!L$38, "ERROR")))</f>
        <v/>
      </c>
      <c r="N11" s="24" t="str">
        <f>IF('Data metel hybrin (trace)'!M11="","",IF(ISNUMBER('Data metel hybrin (trace)'!M11)=TRUE, IF('Data metel hybrin (trace)'!M11&lt;'Data metel hybrin (trace)'!M$38, "ERROR", 'Data metel hybrin (trace)'!M11), IF('Data metel hybrin (trace)'!M11="&lt;LOD",'Data metel hybrin (trace)'!M$38, "ERROR")))</f>
        <v/>
      </c>
      <c r="O11" s="24" t="str">
        <f>IF('Data metel hybrin (trace)'!N11="","",IF(ISNUMBER('Data metel hybrin (trace)'!N11)=TRUE, IF('Data metel hybrin (trace)'!N11&lt;'Data metel hybrin (trace)'!N$38, "ERROR", 'Data metel hybrin (trace)'!N11), IF('Data metel hybrin (trace)'!N11="&lt;LOD",'Data metel hybrin (trace)'!N$38, "ERROR")))</f>
        <v/>
      </c>
      <c r="P11" s="24" t="str">
        <f>IF('Data metel hybrin (trace)'!O11="","",IF(ISNUMBER('Data metel hybrin (trace)'!O11)=TRUE, IF('Data metel hybrin (trace)'!O11&lt;'Data metel hybrin (trace)'!O$38, "ERROR", 'Data metel hybrin (trace)'!O11), IF('Data metel hybrin (trace)'!O11="&lt;LOD",'Data metel hybrin (trace)'!O$38, "ERROR")))</f>
        <v/>
      </c>
      <c r="Q11" s="24" t="str">
        <f>IF('Data metel hybrin (trace)'!P11="","",IF(ISNUMBER('Data metel hybrin (trace)'!P11)=TRUE, IF('Data metel hybrin (trace)'!P11&lt;'Data metel hybrin (trace)'!P$38, "ERROR", 'Data metel hybrin (trace)'!P11), IF('Data metel hybrin (trace)'!P11="&lt;LOD",'Data metel hybrin (trace)'!P$38, "ERROR")))</f>
        <v/>
      </c>
      <c r="R11" s="24" t="str">
        <f>IF('Data metel hybrin (trace)'!Q11="","",IF(ISNUMBER('Data metel hybrin (trace)'!Q11)=TRUE, IF('Data metel hybrin (trace)'!Q11&lt;'Data metel hybrin (trace)'!Q$38, "ERROR", 'Data metel hybrin (trace)'!Q11), IF('Data metel hybrin (trace)'!Q11="&lt;LOD",'Data metel hybrin (trace)'!Q$38, "ERROR")))</f>
        <v/>
      </c>
      <c r="S11" s="226" t="str">
        <f>IF('Data metel hybrin (trace)'!R11="","",IF(ISNUMBER('Data metel hybrin (trace)'!R11)=TRUE, IF('Data metel hybrin (trace)'!R11&lt;'Data metel hybrin (trace)'!R$38, "ERROR", 'Data metel hybrin (trace)'!R11), IF('Data metel hybrin (trace)'!R11="&lt;LOD",'Data metel hybrin (trace)'!R$38, "ERROR")))</f>
        <v/>
      </c>
      <c r="T11" s="400"/>
      <c r="V11" s="396"/>
      <c r="W11" s="121" t="str">
        <f>'Physical Stats'!N12</f>
        <v/>
      </c>
      <c r="X11" s="400"/>
    </row>
    <row r="12" spans="2:24" ht="20.149999999999999" customHeight="1" x14ac:dyDescent="0.35">
      <c r="B12" s="396"/>
      <c r="C12" s="26" t="s">
        <v>72</v>
      </c>
      <c r="D12" s="197" t="str">
        <f>IF('Data metel hybrin (trace)'!D19="","",'Data metel hybrin (trace)'!D19)</f>
        <v/>
      </c>
      <c r="E12" s="400"/>
      <c r="G12" s="396"/>
      <c r="H12" s="23" t="str">
        <f>IF('Data metel hybrin (trace)'!H12="","",'Data metel hybrin (trace)'!H12)</f>
        <v/>
      </c>
      <c r="I12" s="24" t="str">
        <f>IF('Data metel hybrin (trace)'!I12="","",'Data metel hybrin (trace)'!I12)</f>
        <v/>
      </c>
      <c r="J12" s="204" t="str">
        <f>IFERROR(IF(K12="","",(IF(VLOOKUP(K12,'Gwybodaeth Ymgeiswyr'!$K$8:$L$37,2,0)="y","y",""))),"Manual entry required")</f>
        <v/>
      </c>
      <c r="K12" s="52" t="str">
        <f>IF('Data metel hybrin (trace)'!J12="","",'Data metel hybrin (trace)'!J12)</f>
        <v/>
      </c>
      <c r="L12" s="23" t="str">
        <f>IF('Data metel hybrin (trace)'!K12="","",IF(ISNUMBER('Data metel hybrin (trace)'!K12)=TRUE, IF('Data metel hybrin (trace)'!K12&lt;'Data metel hybrin (trace)'!K$38, "ERROR", 'Data metel hybrin (trace)'!K12), IF('Data metel hybrin (trace)'!K12="&lt;LOD",'Data metel hybrin (trace)'!K$38, "ERROR")))</f>
        <v/>
      </c>
      <c r="M12" s="24" t="str">
        <f>IF('Data metel hybrin (trace)'!L12="","",IF(ISNUMBER('Data metel hybrin (trace)'!L12)=TRUE, IF('Data metel hybrin (trace)'!L12&lt;'Data metel hybrin (trace)'!L$38, "ERROR", 'Data metel hybrin (trace)'!L12), IF('Data metel hybrin (trace)'!L12="&lt;LOD",'Data metel hybrin (trace)'!L$38, "ERROR")))</f>
        <v/>
      </c>
      <c r="N12" s="24" t="str">
        <f>IF('Data metel hybrin (trace)'!M12="","",IF(ISNUMBER('Data metel hybrin (trace)'!M12)=TRUE, IF('Data metel hybrin (trace)'!M12&lt;'Data metel hybrin (trace)'!M$38, "ERROR", 'Data metel hybrin (trace)'!M12), IF('Data metel hybrin (trace)'!M12="&lt;LOD",'Data metel hybrin (trace)'!M$38, "ERROR")))</f>
        <v/>
      </c>
      <c r="O12" s="24" t="str">
        <f>IF('Data metel hybrin (trace)'!N12="","",IF(ISNUMBER('Data metel hybrin (trace)'!N12)=TRUE, IF('Data metel hybrin (trace)'!N12&lt;'Data metel hybrin (trace)'!N$38, "ERROR", 'Data metel hybrin (trace)'!N12), IF('Data metel hybrin (trace)'!N12="&lt;LOD",'Data metel hybrin (trace)'!N$38, "ERROR")))</f>
        <v/>
      </c>
      <c r="P12" s="24" t="str">
        <f>IF('Data metel hybrin (trace)'!O12="","",IF(ISNUMBER('Data metel hybrin (trace)'!O12)=TRUE, IF('Data metel hybrin (trace)'!O12&lt;'Data metel hybrin (trace)'!O$38, "ERROR", 'Data metel hybrin (trace)'!O12), IF('Data metel hybrin (trace)'!O12="&lt;LOD",'Data metel hybrin (trace)'!O$38, "ERROR")))</f>
        <v/>
      </c>
      <c r="Q12" s="24" t="str">
        <f>IF('Data metel hybrin (trace)'!P12="","",IF(ISNUMBER('Data metel hybrin (trace)'!P12)=TRUE, IF('Data metel hybrin (trace)'!P12&lt;'Data metel hybrin (trace)'!P$38, "ERROR", 'Data metel hybrin (trace)'!P12), IF('Data metel hybrin (trace)'!P12="&lt;LOD",'Data metel hybrin (trace)'!P$38, "ERROR")))</f>
        <v/>
      </c>
      <c r="R12" s="24" t="str">
        <f>IF('Data metel hybrin (trace)'!Q12="","",IF(ISNUMBER('Data metel hybrin (trace)'!Q12)=TRUE, IF('Data metel hybrin (trace)'!Q12&lt;'Data metel hybrin (trace)'!Q$38, "ERROR", 'Data metel hybrin (trace)'!Q12), IF('Data metel hybrin (trace)'!Q12="&lt;LOD",'Data metel hybrin (trace)'!Q$38, "ERROR")))</f>
        <v/>
      </c>
      <c r="S12" s="226" t="str">
        <f>IF('Data metel hybrin (trace)'!R12="","",IF(ISNUMBER('Data metel hybrin (trace)'!R12)=TRUE, IF('Data metel hybrin (trace)'!R12&lt;'Data metel hybrin (trace)'!R$38, "ERROR", 'Data metel hybrin (trace)'!R12), IF('Data metel hybrin (trace)'!R12="&lt;LOD",'Data metel hybrin (trace)'!R$38, "ERROR")))</f>
        <v/>
      </c>
      <c r="T12" s="400"/>
      <c r="V12" s="396"/>
      <c r="W12" s="121" t="str">
        <f>'Physical Stats'!N13</f>
        <v/>
      </c>
      <c r="X12" s="400"/>
    </row>
    <row r="13" spans="2:24" ht="20.149999999999999" customHeight="1" thickBot="1" x14ac:dyDescent="0.4">
      <c r="B13" s="396"/>
      <c r="C13" s="27" t="s">
        <v>73</v>
      </c>
      <c r="D13" s="201" t="str">
        <f>IF('Data metel hybrin (trace)'!D20="","",'Data metel hybrin (trace)'!D20)</f>
        <v/>
      </c>
      <c r="E13" s="400"/>
      <c r="G13" s="396"/>
      <c r="H13" s="23" t="str">
        <f>IF('Data metel hybrin (trace)'!H13="","",'Data metel hybrin (trace)'!H13)</f>
        <v/>
      </c>
      <c r="I13" s="24" t="str">
        <f>IF('Data metel hybrin (trace)'!I13="","",'Data metel hybrin (trace)'!I13)</f>
        <v/>
      </c>
      <c r="J13" s="204" t="str">
        <f>IFERROR(IF(K13="","",(IF(VLOOKUP(K13,'Gwybodaeth Ymgeiswyr'!$K$8:$L$37,2,0)="y","y",""))),"Manual entry required")</f>
        <v/>
      </c>
      <c r="K13" s="52" t="str">
        <f>IF('Data metel hybrin (trace)'!J13="","",'Data metel hybrin (trace)'!J13)</f>
        <v/>
      </c>
      <c r="L13" s="23" t="str">
        <f>IF('Data metel hybrin (trace)'!K13="","",IF(ISNUMBER('Data metel hybrin (trace)'!K13)=TRUE, IF('Data metel hybrin (trace)'!K13&lt;'Data metel hybrin (trace)'!K$38, "ERROR", 'Data metel hybrin (trace)'!K13), IF('Data metel hybrin (trace)'!K13="&lt;LOD",'Data metel hybrin (trace)'!K$38, "ERROR")))</f>
        <v/>
      </c>
      <c r="M13" s="24" t="str">
        <f>IF('Data metel hybrin (trace)'!L13="","",IF(ISNUMBER('Data metel hybrin (trace)'!L13)=TRUE, IF('Data metel hybrin (trace)'!L13&lt;'Data metel hybrin (trace)'!L$38, "ERROR", 'Data metel hybrin (trace)'!L13), IF('Data metel hybrin (trace)'!L13="&lt;LOD",'Data metel hybrin (trace)'!L$38, "ERROR")))</f>
        <v/>
      </c>
      <c r="N13" s="24" t="str">
        <f>IF('Data metel hybrin (trace)'!M13="","",IF(ISNUMBER('Data metel hybrin (trace)'!M13)=TRUE, IF('Data metel hybrin (trace)'!M13&lt;'Data metel hybrin (trace)'!M$38, "ERROR", 'Data metel hybrin (trace)'!M13), IF('Data metel hybrin (trace)'!M13="&lt;LOD",'Data metel hybrin (trace)'!M$38, "ERROR")))</f>
        <v/>
      </c>
      <c r="O13" s="24" t="str">
        <f>IF('Data metel hybrin (trace)'!N13="","",IF(ISNUMBER('Data metel hybrin (trace)'!N13)=TRUE, IF('Data metel hybrin (trace)'!N13&lt;'Data metel hybrin (trace)'!N$38, "ERROR", 'Data metel hybrin (trace)'!N13), IF('Data metel hybrin (trace)'!N13="&lt;LOD",'Data metel hybrin (trace)'!N$38, "ERROR")))</f>
        <v/>
      </c>
      <c r="P13" s="24" t="str">
        <f>IF('Data metel hybrin (trace)'!O13="","",IF(ISNUMBER('Data metel hybrin (trace)'!O13)=TRUE, IF('Data metel hybrin (trace)'!O13&lt;'Data metel hybrin (trace)'!O$38, "ERROR", 'Data metel hybrin (trace)'!O13), IF('Data metel hybrin (trace)'!O13="&lt;LOD",'Data metel hybrin (trace)'!O$38, "ERROR")))</f>
        <v/>
      </c>
      <c r="Q13" s="24" t="str">
        <f>IF('Data metel hybrin (trace)'!P13="","",IF(ISNUMBER('Data metel hybrin (trace)'!P13)=TRUE, IF('Data metel hybrin (trace)'!P13&lt;'Data metel hybrin (trace)'!P$38, "ERROR", 'Data metel hybrin (trace)'!P13), IF('Data metel hybrin (trace)'!P13="&lt;LOD",'Data metel hybrin (trace)'!P$38, "ERROR")))</f>
        <v/>
      </c>
      <c r="R13" s="24" t="str">
        <f>IF('Data metel hybrin (trace)'!Q13="","",IF(ISNUMBER('Data metel hybrin (trace)'!Q13)=TRUE, IF('Data metel hybrin (trace)'!Q13&lt;'Data metel hybrin (trace)'!Q$38, "ERROR", 'Data metel hybrin (trace)'!Q13), IF('Data metel hybrin (trace)'!Q13="&lt;LOD",'Data metel hybrin (trace)'!Q$38, "ERROR")))</f>
        <v/>
      </c>
      <c r="S13" s="226" t="str">
        <f>IF('Data metel hybrin (trace)'!R13="","",IF(ISNUMBER('Data metel hybrin (trace)'!R13)=TRUE, IF('Data metel hybrin (trace)'!R13&lt;'Data metel hybrin (trace)'!R$38, "ERROR", 'Data metel hybrin (trace)'!R13), IF('Data metel hybrin (trace)'!R13="&lt;LOD",'Data metel hybrin (trace)'!R$38, "ERROR")))</f>
        <v/>
      </c>
      <c r="T13" s="400"/>
      <c r="V13" s="396"/>
      <c r="W13" s="121" t="str">
        <f>'Physical Stats'!N14</f>
        <v/>
      </c>
      <c r="X13" s="400"/>
    </row>
    <row r="14" spans="2:24" ht="20.149999999999999" customHeight="1" thickBot="1" x14ac:dyDescent="0.4">
      <c r="B14" s="397"/>
      <c r="C14" s="398"/>
      <c r="D14" s="398"/>
      <c r="E14" s="399"/>
      <c r="G14" s="396"/>
      <c r="H14" s="23" t="str">
        <f>IF('Data metel hybrin (trace)'!H14="","",'Data metel hybrin (trace)'!H14)</f>
        <v/>
      </c>
      <c r="I14" s="24" t="str">
        <f>IF('Data metel hybrin (trace)'!I14="","",'Data metel hybrin (trace)'!I14)</f>
        <v/>
      </c>
      <c r="J14" s="204" t="str">
        <f>IFERROR(IF(K14="","",(IF(VLOOKUP(K14,'Gwybodaeth Ymgeiswyr'!$K$8:$L$37,2,0)="y","y",""))),"Manual entry required")</f>
        <v/>
      </c>
      <c r="K14" s="52" t="str">
        <f>IF('Data metel hybrin (trace)'!J14="","",'Data metel hybrin (trace)'!J14)</f>
        <v/>
      </c>
      <c r="L14" s="23" t="str">
        <f>IF('Data metel hybrin (trace)'!K14="","",IF(ISNUMBER('Data metel hybrin (trace)'!K14)=TRUE, IF('Data metel hybrin (trace)'!K14&lt;'Data metel hybrin (trace)'!K$38, "ERROR", 'Data metel hybrin (trace)'!K14), IF('Data metel hybrin (trace)'!K14="&lt;LOD",'Data metel hybrin (trace)'!K$38, "ERROR")))</f>
        <v/>
      </c>
      <c r="M14" s="24" t="str">
        <f>IF('Data metel hybrin (trace)'!L14="","",IF(ISNUMBER('Data metel hybrin (trace)'!L14)=TRUE, IF('Data metel hybrin (trace)'!L14&lt;'Data metel hybrin (trace)'!L$38, "ERROR", 'Data metel hybrin (trace)'!L14), IF('Data metel hybrin (trace)'!L14="&lt;LOD",'Data metel hybrin (trace)'!L$38, "ERROR")))</f>
        <v/>
      </c>
      <c r="N14" s="24" t="str">
        <f>IF('Data metel hybrin (trace)'!M14="","",IF(ISNUMBER('Data metel hybrin (trace)'!M14)=TRUE, IF('Data metel hybrin (trace)'!M14&lt;'Data metel hybrin (trace)'!M$38, "ERROR", 'Data metel hybrin (trace)'!M14), IF('Data metel hybrin (trace)'!M14="&lt;LOD",'Data metel hybrin (trace)'!M$38, "ERROR")))</f>
        <v/>
      </c>
      <c r="O14" s="24" t="str">
        <f>IF('Data metel hybrin (trace)'!N14="","",IF(ISNUMBER('Data metel hybrin (trace)'!N14)=TRUE, IF('Data metel hybrin (trace)'!N14&lt;'Data metel hybrin (trace)'!N$38, "ERROR", 'Data metel hybrin (trace)'!N14), IF('Data metel hybrin (trace)'!N14="&lt;LOD",'Data metel hybrin (trace)'!N$38, "ERROR")))</f>
        <v/>
      </c>
      <c r="P14" s="24" t="str">
        <f>IF('Data metel hybrin (trace)'!O14="","",IF(ISNUMBER('Data metel hybrin (trace)'!O14)=TRUE, IF('Data metel hybrin (trace)'!O14&lt;'Data metel hybrin (trace)'!O$38, "ERROR", 'Data metel hybrin (trace)'!O14), IF('Data metel hybrin (trace)'!O14="&lt;LOD",'Data metel hybrin (trace)'!O$38, "ERROR")))</f>
        <v/>
      </c>
      <c r="Q14" s="24" t="str">
        <f>IF('Data metel hybrin (trace)'!P14="","",IF(ISNUMBER('Data metel hybrin (trace)'!P14)=TRUE, IF('Data metel hybrin (trace)'!P14&lt;'Data metel hybrin (trace)'!P$38, "ERROR", 'Data metel hybrin (trace)'!P14), IF('Data metel hybrin (trace)'!P14="&lt;LOD",'Data metel hybrin (trace)'!P$38, "ERROR")))</f>
        <v/>
      </c>
      <c r="R14" s="24" t="str">
        <f>IF('Data metel hybrin (trace)'!Q14="","",IF(ISNUMBER('Data metel hybrin (trace)'!Q14)=TRUE, IF('Data metel hybrin (trace)'!Q14&lt;'Data metel hybrin (trace)'!Q$38, "ERROR", 'Data metel hybrin (trace)'!Q14), IF('Data metel hybrin (trace)'!Q14="&lt;LOD",'Data metel hybrin (trace)'!Q$38, "ERROR")))</f>
        <v/>
      </c>
      <c r="S14" s="226" t="str">
        <f>IF('Data metel hybrin (trace)'!R14="","",IF(ISNUMBER('Data metel hybrin (trace)'!R14)=TRUE, IF('Data metel hybrin (trace)'!R14&lt;'Data metel hybrin (trace)'!R$38, "ERROR", 'Data metel hybrin (trace)'!R14), IF('Data metel hybrin (trace)'!R14="&lt;LOD",'Data metel hybrin (trace)'!R$38, "ERROR")))</f>
        <v/>
      </c>
      <c r="T14" s="400"/>
      <c r="V14" s="396"/>
      <c r="W14" s="121" t="str">
        <f>'Physical Stats'!N15</f>
        <v/>
      </c>
      <c r="X14" s="400"/>
    </row>
    <row r="15" spans="2:24" ht="20.149999999999999" customHeight="1" x14ac:dyDescent="0.35">
      <c r="G15" s="396"/>
      <c r="H15" s="23" t="str">
        <f>IF('Data metel hybrin (trace)'!H15="","",'Data metel hybrin (trace)'!H15)</f>
        <v/>
      </c>
      <c r="I15" s="24" t="str">
        <f>IF('Data metel hybrin (trace)'!I15="","",'Data metel hybrin (trace)'!I15)</f>
        <v/>
      </c>
      <c r="J15" s="204" t="str">
        <f>IFERROR(IF(K15="","",(IF(VLOOKUP(K15,'Gwybodaeth Ymgeiswyr'!$K$8:$L$37,2,0)="y","y",""))),"Manual entry required")</f>
        <v/>
      </c>
      <c r="K15" s="52" t="str">
        <f>IF('Data metel hybrin (trace)'!J15="","",'Data metel hybrin (trace)'!J15)</f>
        <v/>
      </c>
      <c r="L15" s="23" t="str">
        <f>IF('Data metel hybrin (trace)'!K15="","",IF(ISNUMBER('Data metel hybrin (trace)'!K15)=TRUE, IF('Data metel hybrin (trace)'!K15&lt;'Data metel hybrin (trace)'!K$38, "ERROR", 'Data metel hybrin (trace)'!K15), IF('Data metel hybrin (trace)'!K15="&lt;LOD",'Data metel hybrin (trace)'!K$38, "ERROR")))</f>
        <v/>
      </c>
      <c r="M15" s="24" t="str">
        <f>IF('Data metel hybrin (trace)'!L15="","",IF(ISNUMBER('Data metel hybrin (trace)'!L15)=TRUE, IF('Data metel hybrin (trace)'!L15&lt;'Data metel hybrin (trace)'!L$38, "ERROR", 'Data metel hybrin (trace)'!L15), IF('Data metel hybrin (trace)'!L15="&lt;LOD",'Data metel hybrin (trace)'!L$38, "ERROR")))</f>
        <v/>
      </c>
      <c r="N15" s="24" t="str">
        <f>IF('Data metel hybrin (trace)'!M15="","",IF(ISNUMBER('Data metel hybrin (trace)'!M15)=TRUE, IF('Data metel hybrin (trace)'!M15&lt;'Data metel hybrin (trace)'!M$38, "ERROR", 'Data metel hybrin (trace)'!M15), IF('Data metel hybrin (trace)'!M15="&lt;LOD",'Data metel hybrin (trace)'!M$38, "ERROR")))</f>
        <v/>
      </c>
      <c r="O15" s="24" t="str">
        <f>IF('Data metel hybrin (trace)'!N15="","",IF(ISNUMBER('Data metel hybrin (trace)'!N15)=TRUE, IF('Data metel hybrin (trace)'!N15&lt;'Data metel hybrin (trace)'!N$38, "ERROR", 'Data metel hybrin (trace)'!N15), IF('Data metel hybrin (trace)'!N15="&lt;LOD",'Data metel hybrin (trace)'!N$38, "ERROR")))</f>
        <v/>
      </c>
      <c r="P15" s="24" t="str">
        <f>IF('Data metel hybrin (trace)'!O15="","",IF(ISNUMBER('Data metel hybrin (trace)'!O15)=TRUE, IF('Data metel hybrin (trace)'!O15&lt;'Data metel hybrin (trace)'!O$38, "ERROR", 'Data metel hybrin (trace)'!O15), IF('Data metel hybrin (trace)'!O15="&lt;LOD",'Data metel hybrin (trace)'!O$38, "ERROR")))</f>
        <v/>
      </c>
      <c r="Q15" s="24" t="str">
        <f>IF('Data metel hybrin (trace)'!P15="","",IF(ISNUMBER('Data metel hybrin (trace)'!P15)=TRUE, IF('Data metel hybrin (trace)'!P15&lt;'Data metel hybrin (trace)'!P$38, "ERROR", 'Data metel hybrin (trace)'!P15), IF('Data metel hybrin (trace)'!P15="&lt;LOD",'Data metel hybrin (trace)'!P$38, "ERROR")))</f>
        <v/>
      </c>
      <c r="R15" s="24" t="str">
        <f>IF('Data metel hybrin (trace)'!Q15="","",IF(ISNUMBER('Data metel hybrin (trace)'!Q15)=TRUE, IF('Data metel hybrin (trace)'!Q15&lt;'Data metel hybrin (trace)'!Q$38, "ERROR", 'Data metel hybrin (trace)'!Q15), IF('Data metel hybrin (trace)'!Q15="&lt;LOD",'Data metel hybrin (trace)'!Q$38, "ERROR")))</f>
        <v/>
      </c>
      <c r="S15" s="226" t="str">
        <f>IF('Data metel hybrin (trace)'!R15="","",IF(ISNUMBER('Data metel hybrin (trace)'!R15)=TRUE, IF('Data metel hybrin (trace)'!R15&lt;'Data metel hybrin (trace)'!R$38, "ERROR", 'Data metel hybrin (trace)'!R15), IF('Data metel hybrin (trace)'!R15="&lt;LOD",'Data metel hybrin (trace)'!R$38, "ERROR")))</f>
        <v/>
      </c>
      <c r="T15" s="400"/>
      <c r="V15" s="396"/>
      <c r="W15" s="121" t="str">
        <f>'Physical Stats'!N16</f>
        <v/>
      </c>
      <c r="X15" s="400"/>
    </row>
    <row r="16" spans="2:24" ht="20.149999999999999" customHeight="1" x14ac:dyDescent="0.35">
      <c r="G16" s="396"/>
      <c r="H16" s="23" t="str">
        <f>IF('Data metel hybrin (trace)'!H16="","",'Data metel hybrin (trace)'!H16)</f>
        <v/>
      </c>
      <c r="I16" s="24" t="str">
        <f>IF('Data metel hybrin (trace)'!I16="","",'Data metel hybrin (trace)'!I16)</f>
        <v/>
      </c>
      <c r="J16" s="204" t="str">
        <f>IFERROR(IF(K16="","",(IF(VLOOKUP(K16,'Gwybodaeth Ymgeiswyr'!$K$8:$L$37,2,0)="y","y",""))),"Manual entry required")</f>
        <v/>
      </c>
      <c r="K16" s="52" t="str">
        <f>IF('Data metel hybrin (trace)'!J16="","",'Data metel hybrin (trace)'!J16)</f>
        <v/>
      </c>
      <c r="L16" s="23" t="str">
        <f>IF('Data metel hybrin (trace)'!K16="","",IF(ISNUMBER('Data metel hybrin (trace)'!K16)=TRUE, IF('Data metel hybrin (trace)'!K16&lt;'Data metel hybrin (trace)'!K$38, "ERROR", 'Data metel hybrin (trace)'!K16), IF('Data metel hybrin (trace)'!K16="&lt;LOD",'Data metel hybrin (trace)'!K$38, "ERROR")))</f>
        <v/>
      </c>
      <c r="M16" s="24" t="str">
        <f>IF('Data metel hybrin (trace)'!L16="","",IF(ISNUMBER('Data metel hybrin (trace)'!L16)=TRUE, IF('Data metel hybrin (trace)'!L16&lt;'Data metel hybrin (trace)'!L$38, "ERROR", 'Data metel hybrin (trace)'!L16), IF('Data metel hybrin (trace)'!L16="&lt;LOD",'Data metel hybrin (trace)'!L$38, "ERROR")))</f>
        <v/>
      </c>
      <c r="N16" s="24" t="str">
        <f>IF('Data metel hybrin (trace)'!M16="","",IF(ISNUMBER('Data metel hybrin (trace)'!M16)=TRUE, IF('Data metel hybrin (trace)'!M16&lt;'Data metel hybrin (trace)'!M$38, "ERROR", 'Data metel hybrin (trace)'!M16), IF('Data metel hybrin (trace)'!M16="&lt;LOD",'Data metel hybrin (trace)'!M$38, "ERROR")))</f>
        <v/>
      </c>
      <c r="O16" s="24" t="str">
        <f>IF('Data metel hybrin (trace)'!N16="","",IF(ISNUMBER('Data metel hybrin (trace)'!N16)=TRUE, IF('Data metel hybrin (trace)'!N16&lt;'Data metel hybrin (trace)'!N$38, "ERROR", 'Data metel hybrin (trace)'!N16), IF('Data metel hybrin (trace)'!N16="&lt;LOD",'Data metel hybrin (trace)'!N$38, "ERROR")))</f>
        <v/>
      </c>
      <c r="P16" s="24" t="str">
        <f>IF('Data metel hybrin (trace)'!O16="","",IF(ISNUMBER('Data metel hybrin (trace)'!O16)=TRUE, IF('Data metel hybrin (trace)'!O16&lt;'Data metel hybrin (trace)'!O$38, "ERROR", 'Data metel hybrin (trace)'!O16), IF('Data metel hybrin (trace)'!O16="&lt;LOD",'Data metel hybrin (trace)'!O$38, "ERROR")))</f>
        <v/>
      </c>
      <c r="Q16" s="24" t="str">
        <f>IF('Data metel hybrin (trace)'!P16="","",IF(ISNUMBER('Data metel hybrin (trace)'!P16)=TRUE, IF('Data metel hybrin (trace)'!P16&lt;'Data metel hybrin (trace)'!P$38, "ERROR", 'Data metel hybrin (trace)'!P16), IF('Data metel hybrin (trace)'!P16="&lt;LOD",'Data metel hybrin (trace)'!P$38, "ERROR")))</f>
        <v/>
      </c>
      <c r="R16" s="24" t="str">
        <f>IF('Data metel hybrin (trace)'!Q16="","",IF(ISNUMBER('Data metel hybrin (trace)'!Q16)=TRUE, IF('Data metel hybrin (trace)'!Q16&lt;'Data metel hybrin (trace)'!Q$38, "ERROR", 'Data metel hybrin (trace)'!Q16), IF('Data metel hybrin (trace)'!Q16="&lt;LOD",'Data metel hybrin (trace)'!Q$38, "ERROR")))</f>
        <v/>
      </c>
      <c r="S16" s="226" t="str">
        <f>IF('Data metel hybrin (trace)'!R16="","",IF(ISNUMBER('Data metel hybrin (trace)'!R16)=TRUE, IF('Data metel hybrin (trace)'!R16&lt;'Data metel hybrin (trace)'!R$38, "ERROR", 'Data metel hybrin (trace)'!R16), IF('Data metel hybrin (trace)'!R16="&lt;LOD",'Data metel hybrin (trace)'!R$38, "ERROR")))</f>
        <v/>
      </c>
      <c r="T16" s="400"/>
      <c r="V16" s="396"/>
      <c r="W16" s="121" t="str">
        <f>'Physical Stats'!N17</f>
        <v/>
      </c>
      <c r="X16" s="400"/>
    </row>
    <row r="17" spans="7:24" ht="20.149999999999999" customHeight="1" x14ac:dyDescent="0.35">
      <c r="G17" s="396"/>
      <c r="H17" s="23" t="str">
        <f>IF('Data metel hybrin (trace)'!H17="","",'Data metel hybrin (trace)'!H17)</f>
        <v/>
      </c>
      <c r="I17" s="24" t="str">
        <f>IF('Data metel hybrin (trace)'!I17="","",'Data metel hybrin (trace)'!I17)</f>
        <v/>
      </c>
      <c r="J17" s="204" t="str">
        <f>IFERROR(IF(K17="","",(IF(VLOOKUP(K17,'Gwybodaeth Ymgeiswyr'!$K$8:$L$37,2,0)="y","y",""))),"Manual entry required")</f>
        <v/>
      </c>
      <c r="K17" s="52" t="str">
        <f>IF('Data metel hybrin (trace)'!J17="","",'Data metel hybrin (trace)'!J17)</f>
        <v/>
      </c>
      <c r="L17" s="23" t="str">
        <f>IF('Data metel hybrin (trace)'!K17="","",IF(ISNUMBER('Data metel hybrin (trace)'!K17)=TRUE, IF('Data metel hybrin (trace)'!K17&lt;'Data metel hybrin (trace)'!K$38, "ERROR", 'Data metel hybrin (trace)'!K17), IF('Data metel hybrin (trace)'!K17="&lt;LOD",'Data metel hybrin (trace)'!K$38, "ERROR")))</f>
        <v/>
      </c>
      <c r="M17" s="24" t="str">
        <f>IF('Data metel hybrin (trace)'!L17="","",IF(ISNUMBER('Data metel hybrin (trace)'!L17)=TRUE, IF('Data metel hybrin (trace)'!L17&lt;'Data metel hybrin (trace)'!L$38, "ERROR", 'Data metel hybrin (trace)'!L17), IF('Data metel hybrin (trace)'!L17="&lt;LOD",'Data metel hybrin (trace)'!L$38, "ERROR")))</f>
        <v/>
      </c>
      <c r="N17" s="24" t="str">
        <f>IF('Data metel hybrin (trace)'!M17="","",IF(ISNUMBER('Data metel hybrin (trace)'!M17)=TRUE, IF('Data metel hybrin (trace)'!M17&lt;'Data metel hybrin (trace)'!M$38, "ERROR", 'Data metel hybrin (trace)'!M17), IF('Data metel hybrin (trace)'!M17="&lt;LOD",'Data metel hybrin (trace)'!M$38, "ERROR")))</f>
        <v/>
      </c>
      <c r="O17" s="24" t="str">
        <f>IF('Data metel hybrin (trace)'!N17="","",IF(ISNUMBER('Data metel hybrin (trace)'!N17)=TRUE, IF('Data metel hybrin (trace)'!N17&lt;'Data metel hybrin (trace)'!N$38, "ERROR", 'Data metel hybrin (trace)'!N17), IF('Data metel hybrin (trace)'!N17="&lt;LOD",'Data metel hybrin (trace)'!N$38, "ERROR")))</f>
        <v/>
      </c>
      <c r="P17" s="24" t="str">
        <f>IF('Data metel hybrin (trace)'!O17="","",IF(ISNUMBER('Data metel hybrin (trace)'!O17)=TRUE, IF('Data metel hybrin (trace)'!O17&lt;'Data metel hybrin (trace)'!O$38, "ERROR", 'Data metel hybrin (trace)'!O17), IF('Data metel hybrin (trace)'!O17="&lt;LOD",'Data metel hybrin (trace)'!O$38, "ERROR")))</f>
        <v/>
      </c>
      <c r="Q17" s="24" t="str">
        <f>IF('Data metel hybrin (trace)'!P17="","",IF(ISNUMBER('Data metel hybrin (trace)'!P17)=TRUE, IF('Data metel hybrin (trace)'!P17&lt;'Data metel hybrin (trace)'!P$38, "ERROR", 'Data metel hybrin (trace)'!P17), IF('Data metel hybrin (trace)'!P17="&lt;LOD",'Data metel hybrin (trace)'!P$38, "ERROR")))</f>
        <v/>
      </c>
      <c r="R17" s="24" t="str">
        <f>IF('Data metel hybrin (trace)'!Q17="","",IF(ISNUMBER('Data metel hybrin (trace)'!Q17)=TRUE, IF('Data metel hybrin (trace)'!Q17&lt;'Data metel hybrin (trace)'!Q$38, "ERROR", 'Data metel hybrin (trace)'!Q17), IF('Data metel hybrin (trace)'!Q17="&lt;LOD",'Data metel hybrin (trace)'!Q$38, "ERROR")))</f>
        <v/>
      </c>
      <c r="S17" s="226" t="str">
        <f>IF('Data metel hybrin (trace)'!R17="","",IF(ISNUMBER('Data metel hybrin (trace)'!R17)=TRUE, IF('Data metel hybrin (trace)'!R17&lt;'Data metel hybrin (trace)'!R$38, "ERROR", 'Data metel hybrin (trace)'!R17), IF('Data metel hybrin (trace)'!R17="&lt;LOD",'Data metel hybrin (trace)'!R$38, "ERROR")))</f>
        <v/>
      </c>
      <c r="T17" s="400"/>
      <c r="V17" s="396"/>
      <c r="W17" s="121" t="str">
        <f>'Physical Stats'!N18</f>
        <v/>
      </c>
      <c r="X17" s="400"/>
    </row>
    <row r="18" spans="7:24" ht="20.149999999999999" customHeight="1" x14ac:dyDescent="0.35">
      <c r="G18" s="396"/>
      <c r="H18" s="23" t="str">
        <f>IF('Data metel hybrin (trace)'!H18="","",'Data metel hybrin (trace)'!H18)</f>
        <v/>
      </c>
      <c r="I18" s="24" t="str">
        <f>IF('Data metel hybrin (trace)'!I18="","",'Data metel hybrin (trace)'!I18)</f>
        <v/>
      </c>
      <c r="J18" s="204" t="str">
        <f>IFERROR(IF(K18="","",(IF(VLOOKUP(K18,'Gwybodaeth Ymgeiswyr'!$K$8:$L$37,2,0)="y","y",""))),"Manual entry required")</f>
        <v/>
      </c>
      <c r="K18" s="52" t="str">
        <f>IF('Data metel hybrin (trace)'!J18="","",'Data metel hybrin (trace)'!J18)</f>
        <v/>
      </c>
      <c r="L18" s="23" t="str">
        <f>IF('Data metel hybrin (trace)'!K18="","",IF(ISNUMBER('Data metel hybrin (trace)'!K18)=TRUE, IF('Data metel hybrin (trace)'!K18&lt;'Data metel hybrin (trace)'!K$38, "ERROR", 'Data metel hybrin (trace)'!K18), IF('Data metel hybrin (trace)'!K18="&lt;LOD",'Data metel hybrin (trace)'!K$38, "ERROR")))</f>
        <v/>
      </c>
      <c r="M18" s="24" t="str">
        <f>IF('Data metel hybrin (trace)'!L18="","",IF(ISNUMBER('Data metel hybrin (trace)'!L18)=TRUE, IF('Data metel hybrin (trace)'!L18&lt;'Data metel hybrin (trace)'!L$38, "ERROR", 'Data metel hybrin (trace)'!L18), IF('Data metel hybrin (trace)'!L18="&lt;LOD",'Data metel hybrin (trace)'!L$38, "ERROR")))</f>
        <v/>
      </c>
      <c r="N18" s="24" t="str">
        <f>IF('Data metel hybrin (trace)'!M18="","",IF(ISNUMBER('Data metel hybrin (trace)'!M18)=TRUE, IF('Data metel hybrin (trace)'!M18&lt;'Data metel hybrin (trace)'!M$38, "ERROR", 'Data metel hybrin (trace)'!M18), IF('Data metel hybrin (trace)'!M18="&lt;LOD",'Data metel hybrin (trace)'!M$38, "ERROR")))</f>
        <v/>
      </c>
      <c r="O18" s="24" t="str">
        <f>IF('Data metel hybrin (trace)'!N18="","",IF(ISNUMBER('Data metel hybrin (trace)'!N18)=TRUE, IF('Data metel hybrin (trace)'!N18&lt;'Data metel hybrin (trace)'!N$38, "ERROR", 'Data metel hybrin (trace)'!N18), IF('Data metel hybrin (trace)'!N18="&lt;LOD",'Data metel hybrin (trace)'!N$38, "ERROR")))</f>
        <v/>
      </c>
      <c r="P18" s="24" t="str">
        <f>IF('Data metel hybrin (trace)'!O18="","",IF(ISNUMBER('Data metel hybrin (trace)'!O18)=TRUE, IF('Data metel hybrin (trace)'!O18&lt;'Data metel hybrin (trace)'!O$38, "ERROR", 'Data metel hybrin (trace)'!O18), IF('Data metel hybrin (trace)'!O18="&lt;LOD",'Data metel hybrin (trace)'!O$38, "ERROR")))</f>
        <v/>
      </c>
      <c r="Q18" s="24" t="str">
        <f>IF('Data metel hybrin (trace)'!P18="","",IF(ISNUMBER('Data metel hybrin (trace)'!P18)=TRUE, IF('Data metel hybrin (trace)'!P18&lt;'Data metel hybrin (trace)'!P$38, "ERROR", 'Data metel hybrin (trace)'!P18), IF('Data metel hybrin (trace)'!P18="&lt;LOD",'Data metel hybrin (trace)'!P$38, "ERROR")))</f>
        <v/>
      </c>
      <c r="R18" s="24" t="str">
        <f>IF('Data metel hybrin (trace)'!Q18="","",IF(ISNUMBER('Data metel hybrin (trace)'!Q18)=TRUE, IF('Data metel hybrin (trace)'!Q18&lt;'Data metel hybrin (trace)'!Q$38, "ERROR", 'Data metel hybrin (trace)'!Q18), IF('Data metel hybrin (trace)'!Q18="&lt;LOD",'Data metel hybrin (trace)'!Q$38, "ERROR")))</f>
        <v/>
      </c>
      <c r="S18" s="226" t="str">
        <f>IF('Data metel hybrin (trace)'!R18="","",IF(ISNUMBER('Data metel hybrin (trace)'!R18)=TRUE, IF('Data metel hybrin (trace)'!R18&lt;'Data metel hybrin (trace)'!R$38, "ERROR", 'Data metel hybrin (trace)'!R18), IF('Data metel hybrin (trace)'!R18="&lt;LOD",'Data metel hybrin (trace)'!R$38, "ERROR")))</f>
        <v/>
      </c>
      <c r="T18" s="400"/>
      <c r="V18" s="396"/>
      <c r="W18" s="121" t="str">
        <f>'Physical Stats'!N19</f>
        <v/>
      </c>
      <c r="X18" s="400"/>
    </row>
    <row r="19" spans="7:24" ht="20.149999999999999" customHeight="1" x14ac:dyDescent="0.35">
      <c r="G19" s="396"/>
      <c r="H19" s="23" t="str">
        <f>IF('Data metel hybrin (trace)'!H19="","",'Data metel hybrin (trace)'!H19)</f>
        <v/>
      </c>
      <c r="I19" s="24" t="str">
        <f>IF('Data metel hybrin (trace)'!I19="","",'Data metel hybrin (trace)'!I19)</f>
        <v/>
      </c>
      <c r="J19" s="204" t="str">
        <f>IFERROR(IF(K19="","",(IF(VLOOKUP(K19,'Gwybodaeth Ymgeiswyr'!$K$8:$L$37,2,0)="y","y",""))),"Manual entry required")</f>
        <v/>
      </c>
      <c r="K19" s="52" t="str">
        <f>IF('Data metel hybrin (trace)'!J19="","",'Data metel hybrin (trace)'!J19)</f>
        <v/>
      </c>
      <c r="L19" s="23" t="str">
        <f>IF('Data metel hybrin (trace)'!K19="","",IF(ISNUMBER('Data metel hybrin (trace)'!K19)=TRUE, IF('Data metel hybrin (trace)'!K19&lt;'Data metel hybrin (trace)'!K$38, "ERROR", 'Data metel hybrin (trace)'!K19), IF('Data metel hybrin (trace)'!K19="&lt;LOD",'Data metel hybrin (trace)'!K$38, "ERROR")))</f>
        <v/>
      </c>
      <c r="M19" s="24" t="str">
        <f>IF('Data metel hybrin (trace)'!L19="","",IF(ISNUMBER('Data metel hybrin (trace)'!L19)=TRUE, IF('Data metel hybrin (trace)'!L19&lt;'Data metel hybrin (trace)'!L$38, "ERROR", 'Data metel hybrin (trace)'!L19), IF('Data metel hybrin (trace)'!L19="&lt;LOD",'Data metel hybrin (trace)'!L$38, "ERROR")))</f>
        <v/>
      </c>
      <c r="N19" s="24" t="str">
        <f>IF('Data metel hybrin (trace)'!M19="","",IF(ISNUMBER('Data metel hybrin (trace)'!M19)=TRUE, IF('Data metel hybrin (trace)'!M19&lt;'Data metel hybrin (trace)'!M$38, "ERROR", 'Data metel hybrin (trace)'!M19), IF('Data metel hybrin (trace)'!M19="&lt;LOD",'Data metel hybrin (trace)'!M$38, "ERROR")))</f>
        <v/>
      </c>
      <c r="O19" s="24" t="str">
        <f>IF('Data metel hybrin (trace)'!N19="","",IF(ISNUMBER('Data metel hybrin (trace)'!N19)=TRUE, IF('Data metel hybrin (trace)'!N19&lt;'Data metel hybrin (trace)'!N$38, "ERROR", 'Data metel hybrin (trace)'!N19), IF('Data metel hybrin (trace)'!N19="&lt;LOD",'Data metel hybrin (trace)'!N$38, "ERROR")))</f>
        <v/>
      </c>
      <c r="P19" s="24" t="str">
        <f>IF('Data metel hybrin (trace)'!O19="","",IF(ISNUMBER('Data metel hybrin (trace)'!O19)=TRUE, IF('Data metel hybrin (trace)'!O19&lt;'Data metel hybrin (trace)'!O$38, "ERROR", 'Data metel hybrin (trace)'!O19), IF('Data metel hybrin (trace)'!O19="&lt;LOD",'Data metel hybrin (trace)'!O$38, "ERROR")))</f>
        <v/>
      </c>
      <c r="Q19" s="24" t="str">
        <f>IF('Data metel hybrin (trace)'!P19="","",IF(ISNUMBER('Data metel hybrin (trace)'!P19)=TRUE, IF('Data metel hybrin (trace)'!P19&lt;'Data metel hybrin (trace)'!P$38, "ERROR", 'Data metel hybrin (trace)'!P19), IF('Data metel hybrin (trace)'!P19="&lt;LOD",'Data metel hybrin (trace)'!P$38, "ERROR")))</f>
        <v/>
      </c>
      <c r="R19" s="24" t="str">
        <f>IF('Data metel hybrin (trace)'!Q19="","",IF(ISNUMBER('Data metel hybrin (trace)'!Q19)=TRUE, IF('Data metel hybrin (trace)'!Q19&lt;'Data metel hybrin (trace)'!Q$38, "ERROR", 'Data metel hybrin (trace)'!Q19), IF('Data metel hybrin (trace)'!Q19="&lt;LOD",'Data metel hybrin (trace)'!Q$38, "ERROR")))</f>
        <v/>
      </c>
      <c r="S19" s="226" t="str">
        <f>IF('Data metel hybrin (trace)'!R19="","",IF(ISNUMBER('Data metel hybrin (trace)'!R19)=TRUE, IF('Data metel hybrin (trace)'!R19&lt;'Data metel hybrin (trace)'!R$38, "ERROR", 'Data metel hybrin (trace)'!R19), IF('Data metel hybrin (trace)'!R19="&lt;LOD",'Data metel hybrin (trace)'!R$38, "ERROR")))</f>
        <v/>
      </c>
      <c r="T19" s="400"/>
      <c r="V19" s="396"/>
      <c r="W19" s="121" t="str">
        <f>'Physical Stats'!N20</f>
        <v/>
      </c>
      <c r="X19" s="400"/>
    </row>
    <row r="20" spans="7:24" ht="20.149999999999999" customHeight="1" x14ac:dyDescent="0.35">
      <c r="G20" s="396"/>
      <c r="H20" s="23" t="str">
        <f>IF('Data metel hybrin (trace)'!H20="","",'Data metel hybrin (trace)'!H20)</f>
        <v/>
      </c>
      <c r="I20" s="24" t="str">
        <f>IF('Data metel hybrin (trace)'!I20="","",'Data metel hybrin (trace)'!I20)</f>
        <v/>
      </c>
      <c r="J20" s="204" t="str">
        <f>IFERROR(IF(K20="","",(IF(VLOOKUP(K20,'Gwybodaeth Ymgeiswyr'!$K$8:$L$37,2,0)="y","y",""))),"Manual entry required")</f>
        <v/>
      </c>
      <c r="K20" s="52" t="str">
        <f>IF('Data metel hybrin (trace)'!J20="","",'Data metel hybrin (trace)'!J20)</f>
        <v/>
      </c>
      <c r="L20" s="23" t="str">
        <f>IF('Data metel hybrin (trace)'!K20="","",IF(ISNUMBER('Data metel hybrin (trace)'!K20)=TRUE, IF('Data metel hybrin (trace)'!K20&lt;'Data metel hybrin (trace)'!K$38, "ERROR", 'Data metel hybrin (trace)'!K20), IF('Data metel hybrin (trace)'!K20="&lt;LOD",'Data metel hybrin (trace)'!K$38, "ERROR")))</f>
        <v/>
      </c>
      <c r="M20" s="24" t="str">
        <f>IF('Data metel hybrin (trace)'!L20="","",IF(ISNUMBER('Data metel hybrin (trace)'!L20)=TRUE, IF('Data metel hybrin (trace)'!L20&lt;'Data metel hybrin (trace)'!L$38, "ERROR", 'Data metel hybrin (trace)'!L20), IF('Data metel hybrin (trace)'!L20="&lt;LOD",'Data metel hybrin (trace)'!L$38, "ERROR")))</f>
        <v/>
      </c>
      <c r="N20" s="24" t="str">
        <f>IF('Data metel hybrin (trace)'!M20="","",IF(ISNUMBER('Data metel hybrin (trace)'!M20)=TRUE, IF('Data metel hybrin (trace)'!M20&lt;'Data metel hybrin (trace)'!M$38, "ERROR", 'Data metel hybrin (trace)'!M20), IF('Data metel hybrin (trace)'!M20="&lt;LOD",'Data metel hybrin (trace)'!M$38, "ERROR")))</f>
        <v/>
      </c>
      <c r="O20" s="24" t="str">
        <f>IF('Data metel hybrin (trace)'!N20="","",IF(ISNUMBER('Data metel hybrin (trace)'!N20)=TRUE, IF('Data metel hybrin (trace)'!N20&lt;'Data metel hybrin (trace)'!N$38, "ERROR", 'Data metel hybrin (trace)'!N20), IF('Data metel hybrin (trace)'!N20="&lt;LOD",'Data metel hybrin (trace)'!N$38, "ERROR")))</f>
        <v/>
      </c>
      <c r="P20" s="24" t="str">
        <f>IF('Data metel hybrin (trace)'!O20="","",IF(ISNUMBER('Data metel hybrin (trace)'!O20)=TRUE, IF('Data metel hybrin (trace)'!O20&lt;'Data metel hybrin (trace)'!O$38, "ERROR", 'Data metel hybrin (trace)'!O20), IF('Data metel hybrin (trace)'!O20="&lt;LOD",'Data metel hybrin (trace)'!O$38, "ERROR")))</f>
        <v/>
      </c>
      <c r="Q20" s="24" t="str">
        <f>IF('Data metel hybrin (trace)'!P20="","",IF(ISNUMBER('Data metel hybrin (trace)'!P20)=TRUE, IF('Data metel hybrin (trace)'!P20&lt;'Data metel hybrin (trace)'!P$38, "ERROR", 'Data metel hybrin (trace)'!P20), IF('Data metel hybrin (trace)'!P20="&lt;LOD",'Data metel hybrin (trace)'!P$38, "ERROR")))</f>
        <v/>
      </c>
      <c r="R20" s="24" t="str">
        <f>IF('Data metel hybrin (trace)'!Q20="","",IF(ISNUMBER('Data metel hybrin (trace)'!Q20)=TRUE, IF('Data metel hybrin (trace)'!Q20&lt;'Data metel hybrin (trace)'!Q$38, "ERROR", 'Data metel hybrin (trace)'!Q20), IF('Data metel hybrin (trace)'!Q20="&lt;LOD",'Data metel hybrin (trace)'!Q$38, "ERROR")))</f>
        <v/>
      </c>
      <c r="S20" s="226" t="str">
        <f>IF('Data metel hybrin (trace)'!R20="","",IF(ISNUMBER('Data metel hybrin (trace)'!R20)=TRUE, IF('Data metel hybrin (trace)'!R20&lt;'Data metel hybrin (trace)'!R$38, "ERROR", 'Data metel hybrin (trace)'!R20), IF('Data metel hybrin (trace)'!R20="&lt;LOD",'Data metel hybrin (trace)'!R$38, "ERROR")))</f>
        <v/>
      </c>
      <c r="T20" s="400"/>
      <c r="V20" s="396"/>
      <c r="W20" s="121" t="str">
        <f>'Physical Stats'!N21</f>
        <v/>
      </c>
      <c r="X20" s="400"/>
    </row>
    <row r="21" spans="7:24" ht="20.149999999999999" customHeight="1" x14ac:dyDescent="0.35">
      <c r="G21" s="396"/>
      <c r="H21" s="23" t="str">
        <f>IF('Data metel hybrin (trace)'!H21="","",'Data metel hybrin (trace)'!H21)</f>
        <v/>
      </c>
      <c r="I21" s="24" t="str">
        <f>IF('Data metel hybrin (trace)'!I21="","",'Data metel hybrin (trace)'!I21)</f>
        <v/>
      </c>
      <c r="J21" s="204" t="str">
        <f>IFERROR(IF(K21="","",(IF(VLOOKUP(K21,'Gwybodaeth Ymgeiswyr'!$K$8:$L$37,2,0)="y","y",""))),"Manual entry required")</f>
        <v/>
      </c>
      <c r="K21" s="52" t="str">
        <f>IF('Data metel hybrin (trace)'!J21="","",'Data metel hybrin (trace)'!J21)</f>
        <v/>
      </c>
      <c r="L21" s="23" t="str">
        <f>IF('Data metel hybrin (trace)'!K21="","",IF(ISNUMBER('Data metel hybrin (trace)'!K21)=TRUE, IF('Data metel hybrin (trace)'!K21&lt;'Data metel hybrin (trace)'!K$38, "ERROR", 'Data metel hybrin (trace)'!K21), IF('Data metel hybrin (trace)'!K21="&lt;LOD",'Data metel hybrin (trace)'!K$38, "ERROR")))</f>
        <v/>
      </c>
      <c r="M21" s="24" t="str">
        <f>IF('Data metel hybrin (trace)'!L21="","",IF(ISNUMBER('Data metel hybrin (trace)'!L21)=TRUE, IF('Data metel hybrin (trace)'!L21&lt;'Data metel hybrin (trace)'!L$38, "ERROR", 'Data metel hybrin (trace)'!L21), IF('Data metel hybrin (trace)'!L21="&lt;LOD",'Data metel hybrin (trace)'!L$38, "ERROR")))</f>
        <v/>
      </c>
      <c r="N21" s="24" t="str">
        <f>IF('Data metel hybrin (trace)'!M21="","",IF(ISNUMBER('Data metel hybrin (trace)'!M21)=TRUE, IF('Data metel hybrin (trace)'!M21&lt;'Data metel hybrin (trace)'!M$38, "ERROR", 'Data metel hybrin (trace)'!M21), IF('Data metel hybrin (trace)'!M21="&lt;LOD",'Data metel hybrin (trace)'!M$38, "ERROR")))</f>
        <v/>
      </c>
      <c r="O21" s="24" t="str">
        <f>IF('Data metel hybrin (trace)'!N21="","",IF(ISNUMBER('Data metel hybrin (trace)'!N21)=TRUE, IF('Data metel hybrin (trace)'!N21&lt;'Data metel hybrin (trace)'!N$38, "ERROR", 'Data metel hybrin (trace)'!N21), IF('Data metel hybrin (trace)'!N21="&lt;LOD",'Data metel hybrin (trace)'!N$38, "ERROR")))</f>
        <v/>
      </c>
      <c r="P21" s="24" t="str">
        <f>IF('Data metel hybrin (trace)'!O21="","",IF(ISNUMBER('Data metel hybrin (trace)'!O21)=TRUE, IF('Data metel hybrin (trace)'!O21&lt;'Data metel hybrin (trace)'!O$38, "ERROR", 'Data metel hybrin (trace)'!O21), IF('Data metel hybrin (trace)'!O21="&lt;LOD",'Data metel hybrin (trace)'!O$38, "ERROR")))</f>
        <v/>
      </c>
      <c r="Q21" s="24" t="str">
        <f>IF('Data metel hybrin (trace)'!P21="","",IF(ISNUMBER('Data metel hybrin (trace)'!P21)=TRUE, IF('Data metel hybrin (trace)'!P21&lt;'Data metel hybrin (trace)'!P$38, "ERROR", 'Data metel hybrin (trace)'!P21), IF('Data metel hybrin (trace)'!P21="&lt;LOD",'Data metel hybrin (trace)'!P$38, "ERROR")))</f>
        <v/>
      </c>
      <c r="R21" s="24" t="str">
        <f>IF('Data metel hybrin (trace)'!Q21="","",IF(ISNUMBER('Data metel hybrin (trace)'!Q21)=TRUE, IF('Data metel hybrin (trace)'!Q21&lt;'Data metel hybrin (trace)'!Q$38, "ERROR", 'Data metel hybrin (trace)'!Q21), IF('Data metel hybrin (trace)'!Q21="&lt;LOD",'Data metel hybrin (trace)'!Q$38, "ERROR")))</f>
        <v/>
      </c>
      <c r="S21" s="226" t="str">
        <f>IF('Data metel hybrin (trace)'!R21="","",IF(ISNUMBER('Data metel hybrin (trace)'!R21)=TRUE, IF('Data metel hybrin (trace)'!R21&lt;'Data metel hybrin (trace)'!R$38, "ERROR", 'Data metel hybrin (trace)'!R21), IF('Data metel hybrin (trace)'!R21="&lt;LOD",'Data metel hybrin (trace)'!R$38, "ERROR")))</f>
        <v/>
      </c>
      <c r="T21" s="400"/>
      <c r="V21" s="396"/>
      <c r="W21" s="121" t="str">
        <f>'Physical Stats'!N22</f>
        <v/>
      </c>
      <c r="X21" s="400"/>
    </row>
    <row r="22" spans="7:24" ht="20.149999999999999" customHeight="1" x14ac:dyDescent="0.35">
      <c r="G22" s="396"/>
      <c r="H22" s="23" t="str">
        <f>IF('Data metel hybrin (trace)'!H22="","",'Data metel hybrin (trace)'!H22)</f>
        <v/>
      </c>
      <c r="I22" s="24" t="str">
        <f>IF('Data metel hybrin (trace)'!I22="","",'Data metel hybrin (trace)'!I22)</f>
        <v/>
      </c>
      <c r="J22" s="204" t="str">
        <f>IFERROR(IF(K22="","",(IF(VLOOKUP(K22,'Gwybodaeth Ymgeiswyr'!$K$8:$L$37,2,0)="y","y",""))),"Manual entry required")</f>
        <v/>
      </c>
      <c r="K22" s="52" t="str">
        <f>IF('Data metel hybrin (trace)'!J22="","",'Data metel hybrin (trace)'!J22)</f>
        <v/>
      </c>
      <c r="L22" s="23" t="str">
        <f>IF('Data metel hybrin (trace)'!K22="","",IF(ISNUMBER('Data metel hybrin (trace)'!K22)=TRUE, IF('Data metel hybrin (trace)'!K22&lt;'Data metel hybrin (trace)'!K$38, "ERROR", 'Data metel hybrin (trace)'!K22), IF('Data metel hybrin (trace)'!K22="&lt;LOD",'Data metel hybrin (trace)'!K$38, "ERROR")))</f>
        <v/>
      </c>
      <c r="M22" s="24" t="str">
        <f>IF('Data metel hybrin (trace)'!L22="","",IF(ISNUMBER('Data metel hybrin (trace)'!L22)=TRUE, IF('Data metel hybrin (trace)'!L22&lt;'Data metel hybrin (trace)'!L$38, "ERROR", 'Data metel hybrin (trace)'!L22), IF('Data metel hybrin (trace)'!L22="&lt;LOD",'Data metel hybrin (trace)'!L$38, "ERROR")))</f>
        <v/>
      </c>
      <c r="N22" s="24" t="str">
        <f>IF('Data metel hybrin (trace)'!M22="","",IF(ISNUMBER('Data metel hybrin (trace)'!M22)=TRUE, IF('Data metel hybrin (trace)'!M22&lt;'Data metel hybrin (trace)'!M$38, "ERROR", 'Data metel hybrin (trace)'!M22), IF('Data metel hybrin (trace)'!M22="&lt;LOD",'Data metel hybrin (trace)'!M$38, "ERROR")))</f>
        <v/>
      </c>
      <c r="O22" s="24" t="str">
        <f>IF('Data metel hybrin (trace)'!N22="","",IF(ISNUMBER('Data metel hybrin (trace)'!N22)=TRUE, IF('Data metel hybrin (trace)'!N22&lt;'Data metel hybrin (trace)'!N$38, "ERROR", 'Data metel hybrin (trace)'!N22), IF('Data metel hybrin (trace)'!N22="&lt;LOD",'Data metel hybrin (trace)'!N$38, "ERROR")))</f>
        <v/>
      </c>
      <c r="P22" s="24" t="str">
        <f>IF('Data metel hybrin (trace)'!O22="","",IF(ISNUMBER('Data metel hybrin (trace)'!O22)=TRUE, IF('Data metel hybrin (trace)'!O22&lt;'Data metel hybrin (trace)'!O$38, "ERROR", 'Data metel hybrin (trace)'!O22), IF('Data metel hybrin (trace)'!O22="&lt;LOD",'Data metel hybrin (trace)'!O$38, "ERROR")))</f>
        <v/>
      </c>
      <c r="Q22" s="24" t="str">
        <f>IF('Data metel hybrin (trace)'!P22="","",IF(ISNUMBER('Data metel hybrin (trace)'!P22)=TRUE, IF('Data metel hybrin (trace)'!P22&lt;'Data metel hybrin (trace)'!P$38, "ERROR", 'Data metel hybrin (trace)'!P22), IF('Data metel hybrin (trace)'!P22="&lt;LOD",'Data metel hybrin (trace)'!P$38, "ERROR")))</f>
        <v/>
      </c>
      <c r="R22" s="24" t="str">
        <f>IF('Data metel hybrin (trace)'!Q22="","",IF(ISNUMBER('Data metel hybrin (trace)'!Q22)=TRUE, IF('Data metel hybrin (trace)'!Q22&lt;'Data metel hybrin (trace)'!Q$38, "ERROR", 'Data metel hybrin (trace)'!Q22), IF('Data metel hybrin (trace)'!Q22="&lt;LOD",'Data metel hybrin (trace)'!Q$38, "ERROR")))</f>
        <v/>
      </c>
      <c r="S22" s="226" t="str">
        <f>IF('Data metel hybrin (trace)'!R22="","",IF(ISNUMBER('Data metel hybrin (trace)'!R22)=TRUE, IF('Data metel hybrin (trace)'!R22&lt;'Data metel hybrin (trace)'!R$38, "ERROR", 'Data metel hybrin (trace)'!R22), IF('Data metel hybrin (trace)'!R22="&lt;LOD",'Data metel hybrin (trace)'!R$38, "ERROR")))</f>
        <v/>
      </c>
      <c r="T22" s="400"/>
      <c r="V22" s="396"/>
      <c r="W22" s="121" t="str">
        <f>'Physical Stats'!N23</f>
        <v/>
      </c>
      <c r="X22" s="400"/>
    </row>
    <row r="23" spans="7:24" ht="20.149999999999999" customHeight="1" x14ac:dyDescent="0.35">
      <c r="G23" s="396"/>
      <c r="H23" s="23" t="str">
        <f>IF('Data metel hybrin (trace)'!H23="","",'Data metel hybrin (trace)'!H23)</f>
        <v/>
      </c>
      <c r="I23" s="24" t="str">
        <f>IF('Data metel hybrin (trace)'!I23="","",'Data metel hybrin (trace)'!I23)</f>
        <v/>
      </c>
      <c r="J23" s="204" t="str">
        <f>IFERROR(IF(K23="","",(IF(VLOOKUP(K23,'Gwybodaeth Ymgeiswyr'!$K$8:$L$37,2,0)="y","y",""))),"Manual entry required")</f>
        <v/>
      </c>
      <c r="K23" s="52" t="str">
        <f>IF('Data metel hybrin (trace)'!J23="","",'Data metel hybrin (trace)'!J23)</f>
        <v/>
      </c>
      <c r="L23" s="23" t="str">
        <f>IF('Data metel hybrin (trace)'!K23="","",IF(ISNUMBER('Data metel hybrin (trace)'!K23)=TRUE, IF('Data metel hybrin (trace)'!K23&lt;'Data metel hybrin (trace)'!K$38, "ERROR", 'Data metel hybrin (trace)'!K23), IF('Data metel hybrin (trace)'!K23="&lt;LOD",'Data metel hybrin (trace)'!K$38, "ERROR")))</f>
        <v/>
      </c>
      <c r="M23" s="24" t="str">
        <f>IF('Data metel hybrin (trace)'!L23="","",IF(ISNUMBER('Data metel hybrin (trace)'!L23)=TRUE, IF('Data metel hybrin (trace)'!L23&lt;'Data metel hybrin (trace)'!L$38, "ERROR", 'Data metel hybrin (trace)'!L23), IF('Data metel hybrin (trace)'!L23="&lt;LOD",'Data metel hybrin (trace)'!L$38, "ERROR")))</f>
        <v/>
      </c>
      <c r="N23" s="24" t="str">
        <f>IF('Data metel hybrin (trace)'!M23="","",IF(ISNUMBER('Data metel hybrin (trace)'!M23)=TRUE, IF('Data metel hybrin (trace)'!M23&lt;'Data metel hybrin (trace)'!M$38, "ERROR", 'Data metel hybrin (trace)'!M23), IF('Data metel hybrin (trace)'!M23="&lt;LOD",'Data metel hybrin (trace)'!M$38, "ERROR")))</f>
        <v/>
      </c>
      <c r="O23" s="24" t="str">
        <f>IF('Data metel hybrin (trace)'!N23="","",IF(ISNUMBER('Data metel hybrin (trace)'!N23)=TRUE, IF('Data metel hybrin (trace)'!N23&lt;'Data metel hybrin (trace)'!N$38, "ERROR", 'Data metel hybrin (trace)'!N23), IF('Data metel hybrin (trace)'!N23="&lt;LOD",'Data metel hybrin (trace)'!N$38, "ERROR")))</f>
        <v/>
      </c>
      <c r="P23" s="24" t="str">
        <f>IF('Data metel hybrin (trace)'!O23="","",IF(ISNUMBER('Data metel hybrin (trace)'!O23)=TRUE, IF('Data metel hybrin (trace)'!O23&lt;'Data metel hybrin (trace)'!O$38, "ERROR", 'Data metel hybrin (trace)'!O23), IF('Data metel hybrin (trace)'!O23="&lt;LOD",'Data metel hybrin (trace)'!O$38, "ERROR")))</f>
        <v/>
      </c>
      <c r="Q23" s="24" t="str">
        <f>IF('Data metel hybrin (trace)'!P23="","",IF(ISNUMBER('Data metel hybrin (trace)'!P23)=TRUE, IF('Data metel hybrin (trace)'!P23&lt;'Data metel hybrin (trace)'!P$38, "ERROR", 'Data metel hybrin (trace)'!P23), IF('Data metel hybrin (trace)'!P23="&lt;LOD",'Data metel hybrin (trace)'!P$38, "ERROR")))</f>
        <v/>
      </c>
      <c r="R23" s="24" t="str">
        <f>IF('Data metel hybrin (trace)'!Q23="","",IF(ISNUMBER('Data metel hybrin (trace)'!Q23)=TRUE, IF('Data metel hybrin (trace)'!Q23&lt;'Data metel hybrin (trace)'!Q$38, "ERROR", 'Data metel hybrin (trace)'!Q23), IF('Data metel hybrin (trace)'!Q23="&lt;LOD",'Data metel hybrin (trace)'!Q$38, "ERROR")))</f>
        <v/>
      </c>
      <c r="S23" s="226" t="str">
        <f>IF('Data metel hybrin (trace)'!R23="","",IF(ISNUMBER('Data metel hybrin (trace)'!R23)=TRUE, IF('Data metel hybrin (trace)'!R23&lt;'Data metel hybrin (trace)'!R$38, "ERROR", 'Data metel hybrin (trace)'!R23), IF('Data metel hybrin (trace)'!R23="&lt;LOD",'Data metel hybrin (trace)'!R$38, "ERROR")))</f>
        <v/>
      </c>
      <c r="T23" s="400"/>
      <c r="V23" s="396"/>
      <c r="W23" s="121" t="str">
        <f>'Physical Stats'!N24</f>
        <v/>
      </c>
      <c r="X23" s="400"/>
    </row>
    <row r="24" spans="7:24" ht="20.149999999999999" customHeight="1" x14ac:dyDescent="0.35">
      <c r="G24" s="396"/>
      <c r="H24" s="23" t="str">
        <f>IF('Data metel hybrin (trace)'!H24="","",'Data metel hybrin (trace)'!H24)</f>
        <v/>
      </c>
      <c r="I24" s="24" t="str">
        <f>IF('Data metel hybrin (trace)'!I24="","",'Data metel hybrin (trace)'!I24)</f>
        <v/>
      </c>
      <c r="J24" s="204" t="str">
        <f>IFERROR(IF(K24="","",(IF(VLOOKUP(K24,'Gwybodaeth Ymgeiswyr'!$K$8:$L$37,2,0)="y","y",""))),"Manual entry required")</f>
        <v/>
      </c>
      <c r="K24" s="52" t="str">
        <f>IF('Data metel hybrin (trace)'!J24="","",'Data metel hybrin (trace)'!J24)</f>
        <v/>
      </c>
      <c r="L24" s="23" t="str">
        <f>IF('Data metel hybrin (trace)'!K24="","",IF(ISNUMBER('Data metel hybrin (trace)'!K24)=TRUE, IF('Data metel hybrin (trace)'!K24&lt;'Data metel hybrin (trace)'!K$38, "ERROR", 'Data metel hybrin (trace)'!K24), IF('Data metel hybrin (trace)'!K24="&lt;LOD",'Data metel hybrin (trace)'!K$38, "ERROR")))</f>
        <v/>
      </c>
      <c r="M24" s="24" t="str">
        <f>IF('Data metel hybrin (trace)'!L24="","",IF(ISNUMBER('Data metel hybrin (trace)'!L24)=TRUE, IF('Data metel hybrin (trace)'!L24&lt;'Data metel hybrin (trace)'!L$38, "ERROR", 'Data metel hybrin (trace)'!L24), IF('Data metel hybrin (trace)'!L24="&lt;LOD",'Data metel hybrin (trace)'!L$38, "ERROR")))</f>
        <v/>
      </c>
      <c r="N24" s="24" t="str">
        <f>IF('Data metel hybrin (trace)'!M24="","",IF(ISNUMBER('Data metel hybrin (trace)'!M24)=TRUE, IF('Data metel hybrin (trace)'!M24&lt;'Data metel hybrin (trace)'!M$38, "ERROR", 'Data metel hybrin (trace)'!M24), IF('Data metel hybrin (trace)'!M24="&lt;LOD",'Data metel hybrin (trace)'!M$38, "ERROR")))</f>
        <v/>
      </c>
      <c r="O24" s="24" t="str">
        <f>IF('Data metel hybrin (trace)'!N24="","",IF(ISNUMBER('Data metel hybrin (trace)'!N24)=TRUE, IF('Data metel hybrin (trace)'!N24&lt;'Data metel hybrin (trace)'!N$38, "ERROR", 'Data metel hybrin (trace)'!N24), IF('Data metel hybrin (trace)'!N24="&lt;LOD",'Data metel hybrin (trace)'!N$38, "ERROR")))</f>
        <v/>
      </c>
      <c r="P24" s="24" t="str">
        <f>IF('Data metel hybrin (trace)'!O24="","",IF(ISNUMBER('Data metel hybrin (trace)'!O24)=TRUE, IF('Data metel hybrin (trace)'!O24&lt;'Data metel hybrin (trace)'!O$38, "ERROR", 'Data metel hybrin (trace)'!O24), IF('Data metel hybrin (trace)'!O24="&lt;LOD",'Data metel hybrin (trace)'!O$38, "ERROR")))</f>
        <v/>
      </c>
      <c r="Q24" s="24" t="str">
        <f>IF('Data metel hybrin (trace)'!P24="","",IF(ISNUMBER('Data metel hybrin (trace)'!P24)=TRUE, IF('Data metel hybrin (trace)'!P24&lt;'Data metel hybrin (trace)'!P$38, "ERROR", 'Data metel hybrin (trace)'!P24), IF('Data metel hybrin (trace)'!P24="&lt;LOD",'Data metel hybrin (trace)'!P$38, "ERROR")))</f>
        <v/>
      </c>
      <c r="R24" s="24" t="str">
        <f>IF('Data metel hybrin (trace)'!Q24="","",IF(ISNUMBER('Data metel hybrin (trace)'!Q24)=TRUE, IF('Data metel hybrin (trace)'!Q24&lt;'Data metel hybrin (trace)'!Q$38, "ERROR", 'Data metel hybrin (trace)'!Q24), IF('Data metel hybrin (trace)'!Q24="&lt;LOD",'Data metel hybrin (trace)'!Q$38, "ERROR")))</f>
        <v/>
      </c>
      <c r="S24" s="226" t="str">
        <f>IF('Data metel hybrin (trace)'!R24="","",IF(ISNUMBER('Data metel hybrin (trace)'!R24)=TRUE, IF('Data metel hybrin (trace)'!R24&lt;'Data metel hybrin (trace)'!R$38, "ERROR", 'Data metel hybrin (trace)'!R24), IF('Data metel hybrin (trace)'!R24="&lt;LOD",'Data metel hybrin (trace)'!R$38, "ERROR")))</f>
        <v/>
      </c>
      <c r="T24" s="400"/>
      <c r="V24" s="396"/>
      <c r="W24" s="121" t="str">
        <f>'Physical Stats'!N25</f>
        <v/>
      </c>
      <c r="X24" s="400"/>
    </row>
    <row r="25" spans="7:24" ht="20.149999999999999" customHeight="1" x14ac:dyDescent="0.35">
      <c r="G25" s="396"/>
      <c r="H25" s="23" t="str">
        <f>IF('Data metel hybrin (trace)'!H25="","",'Data metel hybrin (trace)'!H25)</f>
        <v/>
      </c>
      <c r="I25" s="24" t="str">
        <f>IF('Data metel hybrin (trace)'!I25="","",'Data metel hybrin (trace)'!I25)</f>
        <v/>
      </c>
      <c r="J25" s="204" t="str">
        <f>IFERROR(IF(K25="","",(IF(VLOOKUP(K25,'Gwybodaeth Ymgeiswyr'!$K$8:$L$37,2,0)="y","y",""))),"Manual entry required")</f>
        <v/>
      </c>
      <c r="K25" s="52" t="str">
        <f>IF('Data metel hybrin (trace)'!J25="","",'Data metel hybrin (trace)'!J25)</f>
        <v/>
      </c>
      <c r="L25" s="23" t="str">
        <f>IF('Data metel hybrin (trace)'!K25="","",IF(ISNUMBER('Data metel hybrin (trace)'!K25)=TRUE, IF('Data metel hybrin (trace)'!K25&lt;'Data metel hybrin (trace)'!K$38, "ERROR", 'Data metel hybrin (trace)'!K25), IF('Data metel hybrin (trace)'!K25="&lt;LOD",'Data metel hybrin (trace)'!K$38, "ERROR")))</f>
        <v/>
      </c>
      <c r="M25" s="24" t="str">
        <f>IF('Data metel hybrin (trace)'!L25="","",IF(ISNUMBER('Data metel hybrin (trace)'!L25)=TRUE, IF('Data metel hybrin (trace)'!L25&lt;'Data metel hybrin (trace)'!L$38, "ERROR", 'Data metel hybrin (trace)'!L25), IF('Data metel hybrin (trace)'!L25="&lt;LOD",'Data metel hybrin (trace)'!L$38, "ERROR")))</f>
        <v/>
      </c>
      <c r="N25" s="24" t="str">
        <f>IF('Data metel hybrin (trace)'!M25="","",IF(ISNUMBER('Data metel hybrin (trace)'!M25)=TRUE, IF('Data metel hybrin (trace)'!M25&lt;'Data metel hybrin (trace)'!M$38, "ERROR", 'Data metel hybrin (trace)'!M25), IF('Data metel hybrin (trace)'!M25="&lt;LOD",'Data metel hybrin (trace)'!M$38, "ERROR")))</f>
        <v/>
      </c>
      <c r="O25" s="24" t="str">
        <f>IF('Data metel hybrin (trace)'!N25="","",IF(ISNUMBER('Data metel hybrin (trace)'!N25)=TRUE, IF('Data metel hybrin (trace)'!N25&lt;'Data metel hybrin (trace)'!N$38, "ERROR", 'Data metel hybrin (trace)'!N25), IF('Data metel hybrin (trace)'!N25="&lt;LOD",'Data metel hybrin (trace)'!N$38, "ERROR")))</f>
        <v/>
      </c>
      <c r="P25" s="24" t="str">
        <f>IF('Data metel hybrin (trace)'!O25="","",IF(ISNUMBER('Data metel hybrin (trace)'!O25)=TRUE, IF('Data metel hybrin (trace)'!O25&lt;'Data metel hybrin (trace)'!O$38, "ERROR", 'Data metel hybrin (trace)'!O25), IF('Data metel hybrin (trace)'!O25="&lt;LOD",'Data metel hybrin (trace)'!O$38, "ERROR")))</f>
        <v/>
      </c>
      <c r="Q25" s="24" t="str">
        <f>IF('Data metel hybrin (trace)'!P25="","",IF(ISNUMBER('Data metel hybrin (trace)'!P25)=TRUE, IF('Data metel hybrin (trace)'!P25&lt;'Data metel hybrin (trace)'!P$38, "ERROR", 'Data metel hybrin (trace)'!P25), IF('Data metel hybrin (trace)'!P25="&lt;LOD",'Data metel hybrin (trace)'!P$38, "ERROR")))</f>
        <v/>
      </c>
      <c r="R25" s="24" t="str">
        <f>IF('Data metel hybrin (trace)'!Q25="","",IF(ISNUMBER('Data metel hybrin (trace)'!Q25)=TRUE, IF('Data metel hybrin (trace)'!Q25&lt;'Data metel hybrin (trace)'!Q$38, "ERROR", 'Data metel hybrin (trace)'!Q25), IF('Data metel hybrin (trace)'!Q25="&lt;LOD",'Data metel hybrin (trace)'!Q$38, "ERROR")))</f>
        <v/>
      </c>
      <c r="S25" s="226" t="str">
        <f>IF('Data metel hybrin (trace)'!R25="","",IF(ISNUMBER('Data metel hybrin (trace)'!R25)=TRUE, IF('Data metel hybrin (trace)'!R25&lt;'Data metel hybrin (trace)'!R$38, "ERROR", 'Data metel hybrin (trace)'!R25), IF('Data metel hybrin (trace)'!R25="&lt;LOD",'Data metel hybrin (trace)'!R$38, "ERROR")))</f>
        <v/>
      </c>
      <c r="T25" s="400"/>
      <c r="V25" s="396"/>
      <c r="W25" s="121" t="str">
        <f>'Physical Stats'!N26</f>
        <v/>
      </c>
      <c r="X25" s="400"/>
    </row>
    <row r="26" spans="7:24" ht="20.149999999999999" customHeight="1" x14ac:dyDescent="0.35">
      <c r="G26" s="396"/>
      <c r="H26" s="23" t="str">
        <f>IF('Data metel hybrin (trace)'!H26="","",'Data metel hybrin (trace)'!H26)</f>
        <v/>
      </c>
      <c r="I26" s="24" t="str">
        <f>IF('Data metel hybrin (trace)'!I26="","",'Data metel hybrin (trace)'!I26)</f>
        <v/>
      </c>
      <c r="J26" s="204" t="str">
        <f>IFERROR(IF(K26="","",(IF(VLOOKUP(K26,'Gwybodaeth Ymgeiswyr'!$K$8:$L$37,2,0)="y","y",""))),"Manual entry required")</f>
        <v/>
      </c>
      <c r="K26" s="52" t="str">
        <f>IF('Data metel hybrin (trace)'!J26="","",'Data metel hybrin (trace)'!J26)</f>
        <v/>
      </c>
      <c r="L26" s="23" t="str">
        <f>IF('Data metel hybrin (trace)'!K26="","",IF(ISNUMBER('Data metel hybrin (trace)'!K26)=TRUE, IF('Data metel hybrin (trace)'!K26&lt;'Data metel hybrin (trace)'!K$38, "ERROR", 'Data metel hybrin (trace)'!K26), IF('Data metel hybrin (trace)'!K26="&lt;LOD",'Data metel hybrin (trace)'!K$38, "ERROR")))</f>
        <v/>
      </c>
      <c r="M26" s="24" t="str">
        <f>IF('Data metel hybrin (trace)'!L26="","",IF(ISNUMBER('Data metel hybrin (trace)'!L26)=TRUE, IF('Data metel hybrin (trace)'!L26&lt;'Data metel hybrin (trace)'!L$38, "ERROR", 'Data metel hybrin (trace)'!L26), IF('Data metel hybrin (trace)'!L26="&lt;LOD",'Data metel hybrin (trace)'!L$38, "ERROR")))</f>
        <v/>
      </c>
      <c r="N26" s="24" t="str">
        <f>IF('Data metel hybrin (trace)'!M26="","",IF(ISNUMBER('Data metel hybrin (trace)'!M26)=TRUE, IF('Data metel hybrin (trace)'!M26&lt;'Data metel hybrin (trace)'!M$38, "ERROR", 'Data metel hybrin (trace)'!M26), IF('Data metel hybrin (trace)'!M26="&lt;LOD",'Data metel hybrin (trace)'!M$38, "ERROR")))</f>
        <v/>
      </c>
      <c r="O26" s="24" t="str">
        <f>IF('Data metel hybrin (trace)'!N26="","",IF(ISNUMBER('Data metel hybrin (trace)'!N26)=TRUE, IF('Data metel hybrin (trace)'!N26&lt;'Data metel hybrin (trace)'!N$38, "ERROR", 'Data metel hybrin (trace)'!N26), IF('Data metel hybrin (trace)'!N26="&lt;LOD",'Data metel hybrin (trace)'!N$38, "ERROR")))</f>
        <v/>
      </c>
      <c r="P26" s="24" t="str">
        <f>IF('Data metel hybrin (trace)'!O26="","",IF(ISNUMBER('Data metel hybrin (trace)'!O26)=TRUE, IF('Data metel hybrin (trace)'!O26&lt;'Data metel hybrin (trace)'!O$38, "ERROR", 'Data metel hybrin (trace)'!O26), IF('Data metel hybrin (trace)'!O26="&lt;LOD",'Data metel hybrin (trace)'!O$38, "ERROR")))</f>
        <v/>
      </c>
      <c r="Q26" s="24" t="str">
        <f>IF('Data metel hybrin (trace)'!P26="","",IF(ISNUMBER('Data metel hybrin (trace)'!P26)=TRUE, IF('Data metel hybrin (trace)'!P26&lt;'Data metel hybrin (trace)'!P$38, "ERROR", 'Data metel hybrin (trace)'!P26), IF('Data metel hybrin (trace)'!P26="&lt;LOD",'Data metel hybrin (trace)'!P$38, "ERROR")))</f>
        <v/>
      </c>
      <c r="R26" s="24" t="str">
        <f>IF('Data metel hybrin (trace)'!Q26="","",IF(ISNUMBER('Data metel hybrin (trace)'!Q26)=TRUE, IF('Data metel hybrin (trace)'!Q26&lt;'Data metel hybrin (trace)'!Q$38, "ERROR", 'Data metel hybrin (trace)'!Q26), IF('Data metel hybrin (trace)'!Q26="&lt;LOD",'Data metel hybrin (trace)'!Q$38, "ERROR")))</f>
        <v/>
      </c>
      <c r="S26" s="226" t="str">
        <f>IF('Data metel hybrin (trace)'!R26="","",IF(ISNUMBER('Data metel hybrin (trace)'!R26)=TRUE, IF('Data metel hybrin (trace)'!R26&lt;'Data metel hybrin (trace)'!R$38, "ERROR", 'Data metel hybrin (trace)'!R26), IF('Data metel hybrin (trace)'!R26="&lt;LOD",'Data metel hybrin (trace)'!R$38, "ERROR")))</f>
        <v/>
      </c>
      <c r="T26" s="400"/>
      <c r="V26" s="396"/>
      <c r="W26" s="121" t="str">
        <f>'Physical Stats'!N27</f>
        <v/>
      </c>
      <c r="X26" s="400"/>
    </row>
    <row r="27" spans="7:24" ht="20.149999999999999" customHeight="1" x14ac:dyDescent="0.35">
      <c r="G27" s="396"/>
      <c r="H27" s="23" t="str">
        <f>IF('Data metel hybrin (trace)'!H27="","",'Data metel hybrin (trace)'!H27)</f>
        <v/>
      </c>
      <c r="I27" s="24" t="str">
        <f>IF('Data metel hybrin (trace)'!I27="","",'Data metel hybrin (trace)'!I27)</f>
        <v/>
      </c>
      <c r="J27" s="204" t="str">
        <f>IFERROR(IF(K27="","",(IF(VLOOKUP(K27,'Gwybodaeth Ymgeiswyr'!$K$8:$L$37,2,0)="y","y",""))),"Manual entry required")</f>
        <v/>
      </c>
      <c r="K27" s="52" t="str">
        <f>IF('Data metel hybrin (trace)'!J27="","",'Data metel hybrin (trace)'!J27)</f>
        <v/>
      </c>
      <c r="L27" s="23" t="str">
        <f>IF('Data metel hybrin (trace)'!K27="","",IF(ISNUMBER('Data metel hybrin (trace)'!K27)=TRUE, IF('Data metel hybrin (trace)'!K27&lt;'Data metel hybrin (trace)'!K$38, "ERROR", 'Data metel hybrin (trace)'!K27), IF('Data metel hybrin (trace)'!K27="&lt;LOD",'Data metel hybrin (trace)'!K$38, "ERROR")))</f>
        <v/>
      </c>
      <c r="M27" s="24" t="str">
        <f>IF('Data metel hybrin (trace)'!L27="","",IF(ISNUMBER('Data metel hybrin (trace)'!L27)=TRUE, IF('Data metel hybrin (trace)'!L27&lt;'Data metel hybrin (trace)'!L$38, "ERROR", 'Data metel hybrin (trace)'!L27), IF('Data metel hybrin (trace)'!L27="&lt;LOD",'Data metel hybrin (trace)'!L$38, "ERROR")))</f>
        <v/>
      </c>
      <c r="N27" s="24" t="str">
        <f>IF('Data metel hybrin (trace)'!M27="","",IF(ISNUMBER('Data metel hybrin (trace)'!M27)=TRUE, IF('Data metel hybrin (trace)'!M27&lt;'Data metel hybrin (trace)'!M$38, "ERROR", 'Data metel hybrin (trace)'!M27), IF('Data metel hybrin (trace)'!M27="&lt;LOD",'Data metel hybrin (trace)'!M$38, "ERROR")))</f>
        <v/>
      </c>
      <c r="O27" s="24" t="str">
        <f>IF('Data metel hybrin (trace)'!N27="","",IF(ISNUMBER('Data metel hybrin (trace)'!N27)=TRUE, IF('Data metel hybrin (trace)'!N27&lt;'Data metel hybrin (trace)'!N$38, "ERROR", 'Data metel hybrin (trace)'!N27), IF('Data metel hybrin (trace)'!N27="&lt;LOD",'Data metel hybrin (trace)'!N$38, "ERROR")))</f>
        <v/>
      </c>
      <c r="P27" s="24" t="str">
        <f>IF('Data metel hybrin (trace)'!O27="","",IF(ISNUMBER('Data metel hybrin (trace)'!O27)=TRUE, IF('Data metel hybrin (trace)'!O27&lt;'Data metel hybrin (trace)'!O$38, "ERROR", 'Data metel hybrin (trace)'!O27), IF('Data metel hybrin (trace)'!O27="&lt;LOD",'Data metel hybrin (trace)'!O$38, "ERROR")))</f>
        <v/>
      </c>
      <c r="Q27" s="24" t="str">
        <f>IF('Data metel hybrin (trace)'!P27="","",IF(ISNUMBER('Data metel hybrin (trace)'!P27)=TRUE, IF('Data metel hybrin (trace)'!P27&lt;'Data metel hybrin (trace)'!P$38, "ERROR", 'Data metel hybrin (trace)'!P27), IF('Data metel hybrin (trace)'!P27="&lt;LOD",'Data metel hybrin (trace)'!P$38, "ERROR")))</f>
        <v/>
      </c>
      <c r="R27" s="24" t="str">
        <f>IF('Data metel hybrin (trace)'!Q27="","",IF(ISNUMBER('Data metel hybrin (trace)'!Q27)=TRUE, IF('Data metel hybrin (trace)'!Q27&lt;'Data metel hybrin (trace)'!Q$38, "ERROR", 'Data metel hybrin (trace)'!Q27), IF('Data metel hybrin (trace)'!Q27="&lt;LOD",'Data metel hybrin (trace)'!Q$38, "ERROR")))</f>
        <v/>
      </c>
      <c r="S27" s="226" t="str">
        <f>IF('Data metel hybrin (trace)'!R27="","",IF(ISNUMBER('Data metel hybrin (trace)'!R27)=TRUE, IF('Data metel hybrin (trace)'!R27&lt;'Data metel hybrin (trace)'!R$38, "ERROR", 'Data metel hybrin (trace)'!R27), IF('Data metel hybrin (trace)'!R27="&lt;LOD",'Data metel hybrin (trace)'!R$38, "ERROR")))</f>
        <v/>
      </c>
      <c r="T27" s="400"/>
      <c r="V27" s="396"/>
      <c r="W27" s="121" t="str">
        <f>'Physical Stats'!N28</f>
        <v/>
      </c>
      <c r="X27" s="400"/>
    </row>
    <row r="28" spans="7:24" ht="20.149999999999999" customHeight="1" x14ac:dyDescent="0.35">
      <c r="G28" s="396"/>
      <c r="H28" s="23" t="str">
        <f>IF('Data metel hybrin (trace)'!H28="","",'Data metel hybrin (trace)'!H28)</f>
        <v/>
      </c>
      <c r="I28" s="24" t="str">
        <f>IF('Data metel hybrin (trace)'!I28="","",'Data metel hybrin (trace)'!I28)</f>
        <v/>
      </c>
      <c r="J28" s="204" t="str">
        <f>IFERROR(IF(K28="","",(IF(VLOOKUP(K28,'Gwybodaeth Ymgeiswyr'!$K$8:$L$37,2,0)="y","y",""))),"Manual entry required")</f>
        <v/>
      </c>
      <c r="K28" s="52" t="str">
        <f>IF('Data metel hybrin (trace)'!J28="","",'Data metel hybrin (trace)'!J28)</f>
        <v/>
      </c>
      <c r="L28" s="23" t="str">
        <f>IF('Data metel hybrin (trace)'!K28="","",IF(ISNUMBER('Data metel hybrin (trace)'!K28)=TRUE, IF('Data metel hybrin (trace)'!K28&lt;'Data metel hybrin (trace)'!K$38, "ERROR", 'Data metel hybrin (trace)'!K28), IF('Data metel hybrin (trace)'!K28="&lt;LOD",'Data metel hybrin (trace)'!K$38, "ERROR")))</f>
        <v/>
      </c>
      <c r="M28" s="24" t="str">
        <f>IF('Data metel hybrin (trace)'!L28="","",IF(ISNUMBER('Data metel hybrin (trace)'!L28)=TRUE, IF('Data metel hybrin (trace)'!L28&lt;'Data metel hybrin (trace)'!L$38, "ERROR", 'Data metel hybrin (trace)'!L28), IF('Data metel hybrin (trace)'!L28="&lt;LOD",'Data metel hybrin (trace)'!L$38, "ERROR")))</f>
        <v/>
      </c>
      <c r="N28" s="24" t="str">
        <f>IF('Data metel hybrin (trace)'!M28="","",IF(ISNUMBER('Data metel hybrin (trace)'!M28)=TRUE, IF('Data metel hybrin (trace)'!M28&lt;'Data metel hybrin (trace)'!M$38, "ERROR", 'Data metel hybrin (trace)'!M28), IF('Data metel hybrin (trace)'!M28="&lt;LOD",'Data metel hybrin (trace)'!M$38, "ERROR")))</f>
        <v/>
      </c>
      <c r="O28" s="24" t="str">
        <f>IF('Data metel hybrin (trace)'!N28="","",IF(ISNUMBER('Data metel hybrin (trace)'!N28)=TRUE, IF('Data metel hybrin (trace)'!N28&lt;'Data metel hybrin (trace)'!N$38, "ERROR", 'Data metel hybrin (trace)'!N28), IF('Data metel hybrin (trace)'!N28="&lt;LOD",'Data metel hybrin (trace)'!N$38, "ERROR")))</f>
        <v/>
      </c>
      <c r="P28" s="24" t="str">
        <f>IF('Data metel hybrin (trace)'!O28="","",IF(ISNUMBER('Data metel hybrin (trace)'!O28)=TRUE, IF('Data metel hybrin (trace)'!O28&lt;'Data metel hybrin (trace)'!O$38, "ERROR", 'Data metel hybrin (trace)'!O28), IF('Data metel hybrin (trace)'!O28="&lt;LOD",'Data metel hybrin (trace)'!O$38, "ERROR")))</f>
        <v/>
      </c>
      <c r="Q28" s="24" t="str">
        <f>IF('Data metel hybrin (trace)'!P28="","",IF(ISNUMBER('Data metel hybrin (trace)'!P28)=TRUE, IF('Data metel hybrin (trace)'!P28&lt;'Data metel hybrin (trace)'!P$38, "ERROR", 'Data metel hybrin (trace)'!P28), IF('Data metel hybrin (trace)'!P28="&lt;LOD",'Data metel hybrin (trace)'!P$38, "ERROR")))</f>
        <v/>
      </c>
      <c r="R28" s="24" t="str">
        <f>IF('Data metel hybrin (trace)'!Q28="","",IF(ISNUMBER('Data metel hybrin (trace)'!Q28)=TRUE, IF('Data metel hybrin (trace)'!Q28&lt;'Data metel hybrin (trace)'!Q$38, "ERROR", 'Data metel hybrin (trace)'!Q28), IF('Data metel hybrin (trace)'!Q28="&lt;LOD",'Data metel hybrin (trace)'!Q$38, "ERROR")))</f>
        <v/>
      </c>
      <c r="S28" s="226" t="str">
        <f>IF('Data metel hybrin (trace)'!R28="","",IF(ISNUMBER('Data metel hybrin (trace)'!R28)=TRUE, IF('Data metel hybrin (trace)'!R28&lt;'Data metel hybrin (trace)'!R$38, "ERROR", 'Data metel hybrin (trace)'!R28), IF('Data metel hybrin (trace)'!R28="&lt;LOD",'Data metel hybrin (trace)'!R$38, "ERROR")))</f>
        <v/>
      </c>
      <c r="T28" s="400"/>
      <c r="V28" s="396"/>
      <c r="W28" s="121" t="str">
        <f>'Physical Stats'!N29</f>
        <v/>
      </c>
      <c r="X28" s="400"/>
    </row>
    <row r="29" spans="7:24" ht="20.149999999999999" customHeight="1" x14ac:dyDescent="0.35">
      <c r="G29" s="396"/>
      <c r="H29" s="23" t="str">
        <f>IF('Data metel hybrin (trace)'!H29="","",'Data metel hybrin (trace)'!H29)</f>
        <v/>
      </c>
      <c r="I29" s="24" t="str">
        <f>IF('Data metel hybrin (trace)'!I29="","",'Data metel hybrin (trace)'!I29)</f>
        <v/>
      </c>
      <c r="J29" s="204" t="str">
        <f>IFERROR(IF(K29="","",(IF(VLOOKUP(K29,'Gwybodaeth Ymgeiswyr'!$K$8:$L$37,2,0)="y","y",""))),"Manual entry required")</f>
        <v/>
      </c>
      <c r="K29" s="52" t="str">
        <f>IF('Data metel hybrin (trace)'!J29="","",'Data metel hybrin (trace)'!J29)</f>
        <v/>
      </c>
      <c r="L29" s="23" t="str">
        <f>IF('Data metel hybrin (trace)'!K29="","",IF(ISNUMBER('Data metel hybrin (trace)'!K29)=TRUE, IF('Data metel hybrin (trace)'!K29&lt;'Data metel hybrin (trace)'!K$38, "ERROR", 'Data metel hybrin (trace)'!K29), IF('Data metel hybrin (trace)'!K29="&lt;LOD",'Data metel hybrin (trace)'!K$38, "ERROR")))</f>
        <v/>
      </c>
      <c r="M29" s="24" t="str">
        <f>IF('Data metel hybrin (trace)'!L29="","",IF(ISNUMBER('Data metel hybrin (trace)'!L29)=TRUE, IF('Data metel hybrin (trace)'!L29&lt;'Data metel hybrin (trace)'!L$38, "ERROR", 'Data metel hybrin (trace)'!L29), IF('Data metel hybrin (trace)'!L29="&lt;LOD",'Data metel hybrin (trace)'!L$38, "ERROR")))</f>
        <v/>
      </c>
      <c r="N29" s="24" t="str">
        <f>IF('Data metel hybrin (trace)'!M29="","",IF(ISNUMBER('Data metel hybrin (trace)'!M29)=TRUE, IF('Data metel hybrin (trace)'!M29&lt;'Data metel hybrin (trace)'!M$38, "ERROR", 'Data metel hybrin (trace)'!M29), IF('Data metel hybrin (trace)'!M29="&lt;LOD",'Data metel hybrin (trace)'!M$38, "ERROR")))</f>
        <v/>
      </c>
      <c r="O29" s="24" t="str">
        <f>IF('Data metel hybrin (trace)'!N29="","",IF(ISNUMBER('Data metel hybrin (trace)'!N29)=TRUE, IF('Data metel hybrin (trace)'!N29&lt;'Data metel hybrin (trace)'!N$38, "ERROR", 'Data metel hybrin (trace)'!N29), IF('Data metel hybrin (trace)'!N29="&lt;LOD",'Data metel hybrin (trace)'!N$38, "ERROR")))</f>
        <v/>
      </c>
      <c r="P29" s="24" t="str">
        <f>IF('Data metel hybrin (trace)'!O29="","",IF(ISNUMBER('Data metel hybrin (trace)'!O29)=TRUE, IF('Data metel hybrin (trace)'!O29&lt;'Data metel hybrin (trace)'!O$38, "ERROR", 'Data metel hybrin (trace)'!O29), IF('Data metel hybrin (trace)'!O29="&lt;LOD",'Data metel hybrin (trace)'!O$38, "ERROR")))</f>
        <v/>
      </c>
      <c r="Q29" s="24" t="str">
        <f>IF('Data metel hybrin (trace)'!P29="","",IF(ISNUMBER('Data metel hybrin (trace)'!P29)=TRUE, IF('Data metel hybrin (trace)'!P29&lt;'Data metel hybrin (trace)'!P$38, "ERROR", 'Data metel hybrin (trace)'!P29), IF('Data metel hybrin (trace)'!P29="&lt;LOD",'Data metel hybrin (trace)'!P$38, "ERROR")))</f>
        <v/>
      </c>
      <c r="R29" s="24" t="str">
        <f>IF('Data metel hybrin (trace)'!Q29="","",IF(ISNUMBER('Data metel hybrin (trace)'!Q29)=TRUE, IF('Data metel hybrin (trace)'!Q29&lt;'Data metel hybrin (trace)'!Q$38, "ERROR", 'Data metel hybrin (trace)'!Q29), IF('Data metel hybrin (trace)'!Q29="&lt;LOD",'Data metel hybrin (trace)'!Q$38, "ERROR")))</f>
        <v/>
      </c>
      <c r="S29" s="226" t="str">
        <f>IF('Data metel hybrin (trace)'!R29="","",IF(ISNUMBER('Data metel hybrin (trace)'!R29)=TRUE, IF('Data metel hybrin (trace)'!R29&lt;'Data metel hybrin (trace)'!R$38, "ERROR", 'Data metel hybrin (trace)'!R29), IF('Data metel hybrin (trace)'!R29="&lt;LOD",'Data metel hybrin (trace)'!R$38, "ERROR")))</f>
        <v/>
      </c>
      <c r="T29" s="400"/>
      <c r="V29" s="396"/>
      <c r="W29" s="121" t="str">
        <f>'Physical Stats'!N30</f>
        <v/>
      </c>
      <c r="X29" s="400"/>
    </row>
    <row r="30" spans="7:24" ht="20.149999999999999" customHeight="1" x14ac:dyDescent="0.35">
      <c r="G30" s="396"/>
      <c r="H30" s="23" t="str">
        <f>IF('Data metel hybrin (trace)'!H30="","",'Data metel hybrin (trace)'!H30)</f>
        <v/>
      </c>
      <c r="I30" s="24" t="str">
        <f>IF('Data metel hybrin (trace)'!I30="","",'Data metel hybrin (trace)'!I30)</f>
        <v/>
      </c>
      <c r="J30" s="204" t="str">
        <f>IFERROR(IF(K30="","",(IF(VLOOKUP(K30,'Gwybodaeth Ymgeiswyr'!$K$8:$L$37,2,0)="y","y",""))),"Manual entry required")</f>
        <v/>
      </c>
      <c r="K30" s="52" t="str">
        <f>IF('Data metel hybrin (trace)'!J30="","",'Data metel hybrin (trace)'!J30)</f>
        <v/>
      </c>
      <c r="L30" s="23" t="str">
        <f>IF('Data metel hybrin (trace)'!K30="","",IF(ISNUMBER('Data metel hybrin (trace)'!K30)=TRUE, IF('Data metel hybrin (trace)'!K30&lt;'Data metel hybrin (trace)'!K$38, "ERROR", 'Data metel hybrin (trace)'!K30), IF('Data metel hybrin (trace)'!K30="&lt;LOD",'Data metel hybrin (trace)'!K$38, "ERROR")))</f>
        <v/>
      </c>
      <c r="M30" s="24" t="str">
        <f>IF('Data metel hybrin (trace)'!L30="","",IF(ISNUMBER('Data metel hybrin (trace)'!L30)=TRUE, IF('Data metel hybrin (trace)'!L30&lt;'Data metel hybrin (trace)'!L$38, "ERROR", 'Data metel hybrin (trace)'!L30), IF('Data metel hybrin (trace)'!L30="&lt;LOD",'Data metel hybrin (trace)'!L$38, "ERROR")))</f>
        <v/>
      </c>
      <c r="N30" s="24" t="str">
        <f>IF('Data metel hybrin (trace)'!M30="","",IF(ISNUMBER('Data metel hybrin (trace)'!M30)=TRUE, IF('Data metel hybrin (trace)'!M30&lt;'Data metel hybrin (trace)'!M$38, "ERROR", 'Data metel hybrin (trace)'!M30), IF('Data metel hybrin (trace)'!M30="&lt;LOD",'Data metel hybrin (trace)'!M$38, "ERROR")))</f>
        <v/>
      </c>
      <c r="O30" s="24" t="str">
        <f>IF('Data metel hybrin (trace)'!N30="","",IF(ISNUMBER('Data metel hybrin (trace)'!N30)=TRUE, IF('Data metel hybrin (trace)'!N30&lt;'Data metel hybrin (trace)'!N$38, "ERROR", 'Data metel hybrin (trace)'!N30), IF('Data metel hybrin (trace)'!N30="&lt;LOD",'Data metel hybrin (trace)'!N$38, "ERROR")))</f>
        <v/>
      </c>
      <c r="P30" s="24" t="str">
        <f>IF('Data metel hybrin (trace)'!O30="","",IF(ISNUMBER('Data metel hybrin (trace)'!O30)=TRUE, IF('Data metel hybrin (trace)'!O30&lt;'Data metel hybrin (trace)'!O$38, "ERROR", 'Data metel hybrin (trace)'!O30), IF('Data metel hybrin (trace)'!O30="&lt;LOD",'Data metel hybrin (trace)'!O$38, "ERROR")))</f>
        <v/>
      </c>
      <c r="Q30" s="24" t="str">
        <f>IF('Data metel hybrin (trace)'!P30="","",IF(ISNUMBER('Data metel hybrin (trace)'!P30)=TRUE, IF('Data metel hybrin (trace)'!P30&lt;'Data metel hybrin (trace)'!P$38, "ERROR", 'Data metel hybrin (trace)'!P30), IF('Data metel hybrin (trace)'!P30="&lt;LOD",'Data metel hybrin (trace)'!P$38, "ERROR")))</f>
        <v/>
      </c>
      <c r="R30" s="24" t="str">
        <f>IF('Data metel hybrin (trace)'!Q30="","",IF(ISNUMBER('Data metel hybrin (trace)'!Q30)=TRUE, IF('Data metel hybrin (trace)'!Q30&lt;'Data metel hybrin (trace)'!Q$38, "ERROR", 'Data metel hybrin (trace)'!Q30), IF('Data metel hybrin (trace)'!Q30="&lt;LOD",'Data metel hybrin (trace)'!Q$38, "ERROR")))</f>
        <v/>
      </c>
      <c r="S30" s="226" t="str">
        <f>IF('Data metel hybrin (trace)'!R30="","",IF(ISNUMBER('Data metel hybrin (trace)'!R30)=TRUE, IF('Data metel hybrin (trace)'!R30&lt;'Data metel hybrin (trace)'!R$38, "ERROR", 'Data metel hybrin (trace)'!R30), IF('Data metel hybrin (trace)'!R30="&lt;LOD",'Data metel hybrin (trace)'!R$38, "ERROR")))</f>
        <v/>
      </c>
      <c r="T30" s="400"/>
      <c r="V30" s="396"/>
      <c r="W30" s="121" t="str">
        <f>'Physical Stats'!N31</f>
        <v/>
      </c>
      <c r="X30" s="400"/>
    </row>
    <row r="31" spans="7:24" ht="20.149999999999999" customHeight="1" x14ac:dyDescent="0.35">
      <c r="G31" s="396"/>
      <c r="H31" s="23" t="str">
        <f>IF('Data metel hybrin (trace)'!H31="","",'Data metel hybrin (trace)'!H31)</f>
        <v/>
      </c>
      <c r="I31" s="24" t="str">
        <f>IF('Data metel hybrin (trace)'!I31="","",'Data metel hybrin (trace)'!I31)</f>
        <v/>
      </c>
      <c r="J31" s="204" t="str">
        <f>IFERROR(IF(K31="","",(IF(VLOOKUP(K31,'Gwybodaeth Ymgeiswyr'!$K$8:$L$37,2,0)="y","y",""))),"Manual entry required")</f>
        <v/>
      </c>
      <c r="K31" s="52" t="str">
        <f>IF('Data metel hybrin (trace)'!J31="","",'Data metel hybrin (trace)'!J31)</f>
        <v/>
      </c>
      <c r="L31" s="23" t="str">
        <f>IF('Data metel hybrin (trace)'!K31="","",IF(ISNUMBER('Data metel hybrin (trace)'!K31)=TRUE, IF('Data metel hybrin (trace)'!K31&lt;'Data metel hybrin (trace)'!K$38, "ERROR", 'Data metel hybrin (trace)'!K31), IF('Data metel hybrin (trace)'!K31="&lt;LOD",'Data metel hybrin (trace)'!K$38, "ERROR")))</f>
        <v/>
      </c>
      <c r="M31" s="24" t="str">
        <f>IF('Data metel hybrin (trace)'!L31="","",IF(ISNUMBER('Data metel hybrin (trace)'!L31)=TRUE, IF('Data metel hybrin (trace)'!L31&lt;'Data metel hybrin (trace)'!L$38, "ERROR", 'Data metel hybrin (trace)'!L31), IF('Data metel hybrin (trace)'!L31="&lt;LOD",'Data metel hybrin (trace)'!L$38, "ERROR")))</f>
        <v/>
      </c>
      <c r="N31" s="24" t="str">
        <f>IF('Data metel hybrin (trace)'!M31="","",IF(ISNUMBER('Data metel hybrin (trace)'!M31)=TRUE, IF('Data metel hybrin (trace)'!M31&lt;'Data metel hybrin (trace)'!M$38, "ERROR", 'Data metel hybrin (trace)'!M31), IF('Data metel hybrin (trace)'!M31="&lt;LOD",'Data metel hybrin (trace)'!M$38, "ERROR")))</f>
        <v/>
      </c>
      <c r="O31" s="24" t="str">
        <f>IF('Data metel hybrin (trace)'!N31="","",IF(ISNUMBER('Data metel hybrin (trace)'!N31)=TRUE, IF('Data metel hybrin (trace)'!N31&lt;'Data metel hybrin (trace)'!N$38, "ERROR", 'Data metel hybrin (trace)'!N31), IF('Data metel hybrin (trace)'!N31="&lt;LOD",'Data metel hybrin (trace)'!N$38, "ERROR")))</f>
        <v/>
      </c>
      <c r="P31" s="24" t="str">
        <f>IF('Data metel hybrin (trace)'!O31="","",IF(ISNUMBER('Data metel hybrin (trace)'!O31)=TRUE, IF('Data metel hybrin (trace)'!O31&lt;'Data metel hybrin (trace)'!O$38, "ERROR", 'Data metel hybrin (trace)'!O31), IF('Data metel hybrin (trace)'!O31="&lt;LOD",'Data metel hybrin (trace)'!O$38, "ERROR")))</f>
        <v/>
      </c>
      <c r="Q31" s="24" t="str">
        <f>IF('Data metel hybrin (trace)'!P31="","",IF(ISNUMBER('Data metel hybrin (trace)'!P31)=TRUE, IF('Data metel hybrin (trace)'!P31&lt;'Data metel hybrin (trace)'!P$38, "ERROR", 'Data metel hybrin (trace)'!P31), IF('Data metel hybrin (trace)'!P31="&lt;LOD",'Data metel hybrin (trace)'!P$38, "ERROR")))</f>
        <v/>
      </c>
      <c r="R31" s="24" t="str">
        <f>IF('Data metel hybrin (trace)'!Q31="","",IF(ISNUMBER('Data metel hybrin (trace)'!Q31)=TRUE, IF('Data metel hybrin (trace)'!Q31&lt;'Data metel hybrin (trace)'!Q$38, "ERROR", 'Data metel hybrin (trace)'!Q31), IF('Data metel hybrin (trace)'!Q31="&lt;LOD",'Data metel hybrin (trace)'!Q$38, "ERROR")))</f>
        <v/>
      </c>
      <c r="S31" s="226" t="str">
        <f>IF('Data metel hybrin (trace)'!R31="","",IF(ISNUMBER('Data metel hybrin (trace)'!R31)=TRUE, IF('Data metel hybrin (trace)'!R31&lt;'Data metel hybrin (trace)'!R$38, "ERROR", 'Data metel hybrin (trace)'!R31), IF('Data metel hybrin (trace)'!R31="&lt;LOD",'Data metel hybrin (trace)'!R$38, "ERROR")))</f>
        <v/>
      </c>
      <c r="T31" s="400"/>
      <c r="V31" s="396"/>
      <c r="W31" s="121" t="str">
        <f>'Physical Stats'!N32</f>
        <v/>
      </c>
      <c r="X31" s="400"/>
    </row>
    <row r="32" spans="7:24" ht="20.149999999999999" customHeight="1" x14ac:dyDescent="0.35">
      <c r="G32" s="396"/>
      <c r="H32" s="23" t="str">
        <f>IF('Data metel hybrin (trace)'!H32="","",'Data metel hybrin (trace)'!H32)</f>
        <v/>
      </c>
      <c r="I32" s="24" t="str">
        <f>IF('Data metel hybrin (trace)'!I32="","",'Data metel hybrin (trace)'!I32)</f>
        <v/>
      </c>
      <c r="J32" s="204" t="str">
        <f>IFERROR(IF(K32="","",(IF(VLOOKUP(K32,'Gwybodaeth Ymgeiswyr'!$K$8:$L$37,2,0)="y","y",""))),"Manual entry required")</f>
        <v/>
      </c>
      <c r="K32" s="52" t="str">
        <f>IF('Data metel hybrin (trace)'!J32="","",'Data metel hybrin (trace)'!J32)</f>
        <v/>
      </c>
      <c r="L32" s="23" t="str">
        <f>IF('Data metel hybrin (trace)'!K32="","",IF(ISNUMBER('Data metel hybrin (trace)'!K32)=TRUE, IF('Data metel hybrin (trace)'!K32&lt;'Data metel hybrin (trace)'!K$38, "ERROR", 'Data metel hybrin (trace)'!K32), IF('Data metel hybrin (trace)'!K32="&lt;LOD",'Data metel hybrin (trace)'!K$38, "ERROR")))</f>
        <v/>
      </c>
      <c r="M32" s="24" t="str">
        <f>IF('Data metel hybrin (trace)'!L32="","",IF(ISNUMBER('Data metel hybrin (trace)'!L32)=TRUE, IF('Data metel hybrin (trace)'!L32&lt;'Data metel hybrin (trace)'!L$38, "ERROR", 'Data metel hybrin (trace)'!L32), IF('Data metel hybrin (trace)'!L32="&lt;LOD",'Data metel hybrin (trace)'!L$38, "ERROR")))</f>
        <v/>
      </c>
      <c r="N32" s="24" t="str">
        <f>IF('Data metel hybrin (trace)'!M32="","",IF(ISNUMBER('Data metel hybrin (trace)'!M32)=TRUE, IF('Data metel hybrin (trace)'!M32&lt;'Data metel hybrin (trace)'!M$38, "ERROR", 'Data metel hybrin (trace)'!M32), IF('Data metel hybrin (trace)'!M32="&lt;LOD",'Data metel hybrin (trace)'!M$38, "ERROR")))</f>
        <v/>
      </c>
      <c r="O32" s="24" t="str">
        <f>IF('Data metel hybrin (trace)'!N32="","",IF(ISNUMBER('Data metel hybrin (trace)'!N32)=TRUE, IF('Data metel hybrin (trace)'!N32&lt;'Data metel hybrin (trace)'!N$38, "ERROR", 'Data metel hybrin (trace)'!N32), IF('Data metel hybrin (trace)'!N32="&lt;LOD",'Data metel hybrin (trace)'!N$38, "ERROR")))</f>
        <v/>
      </c>
      <c r="P32" s="24" t="str">
        <f>IF('Data metel hybrin (trace)'!O32="","",IF(ISNUMBER('Data metel hybrin (trace)'!O32)=TRUE, IF('Data metel hybrin (trace)'!O32&lt;'Data metel hybrin (trace)'!O$38, "ERROR", 'Data metel hybrin (trace)'!O32), IF('Data metel hybrin (trace)'!O32="&lt;LOD",'Data metel hybrin (trace)'!O$38, "ERROR")))</f>
        <v/>
      </c>
      <c r="Q32" s="24" t="str">
        <f>IF('Data metel hybrin (trace)'!P32="","",IF(ISNUMBER('Data metel hybrin (trace)'!P32)=TRUE, IF('Data metel hybrin (trace)'!P32&lt;'Data metel hybrin (trace)'!P$38, "ERROR", 'Data metel hybrin (trace)'!P32), IF('Data metel hybrin (trace)'!P32="&lt;LOD",'Data metel hybrin (trace)'!P$38, "ERROR")))</f>
        <v/>
      </c>
      <c r="R32" s="24" t="str">
        <f>IF('Data metel hybrin (trace)'!Q32="","",IF(ISNUMBER('Data metel hybrin (trace)'!Q32)=TRUE, IF('Data metel hybrin (trace)'!Q32&lt;'Data metel hybrin (trace)'!Q$38, "ERROR", 'Data metel hybrin (trace)'!Q32), IF('Data metel hybrin (trace)'!Q32="&lt;LOD",'Data metel hybrin (trace)'!Q$38, "ERROR")))</f>
        <v/>
      </c>
      <c r="S32" s="226" t="str">
        <f>IF('Data metel hybrin (trace)'!R32="","",IF(ISNUMBER('Data metel hybrin (trace)'!R32)=TRUE, IF('Data metel hybrin (trace)'!R32&lt;'Data metel hybrin (trace)'!R$38, "ERROR", 'Data metel hybrin (trace)'!R32), IF('Data metel hybrin (trace)'!R32="&lt;LOD",'Data metel hybrin (trace)'!R$38, "ERROR")))</f>
        <v/>
      </c>
      <c r="T32" s="400"/>
      <c r="V32" s="396"/>
      <c r="W32" s="121" t="str">
        <f>'Physical Stats'!N33</f>
        <v/>
      </c>
      <c r="X32" s="400"/>
    </row>
    <row r="33" spans="7:24" ht="20.149999999999999" customHeight="1" x14ac:dyDescent="0.35">
      <c r="G33" s="396"/>
      <c r="H33" s="23" t="str">
        <f>IF('Data metel hybrin (trace)'!H33="","",'Data metel hybrin (trace)'!H33)</f>
        <v/>
      </c>
      <c r="I33" s="24" t="str">
        <f>IF('Data metel hybrin (trace)'!I33="","",'Data metel hybrin (trace)'!I33)</f>
        <v/>
      </c>
      <c r="J33" s="204" t="str">
        <f>IFERROR(IF(K33="","",(IF(VLOOKUP(K33,'Gwybodaeth Ymgeiswyr'!$K$8:$L$37,2,0)="y","y",""))),"Manual entry required")</f>
        <v/>
      </c>
      <c r="K33" s="52" t="str">
        <f>IF('Data metel hybrin (trace)'!J33="","",'Data metel hybrin (trace)'!J33)</f>
        <v/>
      </c>
      <c r="L33" s="23" t="str">
        <f>IF('Data metel hybrin (trace)'!K33="","",IF(ISNUMBER('Data metel hybrin (trace)'!K33)=TRUE, IF('Data metel hybrin (trace)'!K33&lt;'Data metel hybrin (trace)'!K$38, "ERROR", 'Data metel hybrin (trace)'!K33), IF('Data metel hybrin (trace)'!K33="&lt;LOD",'Data metel hybrin (trace)'!K$38, "ERROR")))</f>
        <v/>
      </c>
      <c r="M33" s="24" t="str">
        <f>IF('Data metel hybrin (trace)'!L33="","",IF(ISNUMBER('Data metel hybrin (trace)'!L33)=TRUE, IF('Data metel hybrin (trace)'!L33&lt;'Data metel hybrin (trace)'!L$38, "ERROR", 'Data metel hybrin (trace)'!L33), IF('Data metel hybrin (trace)'!L33="&lt;LOD",'Data metel hybrin (trace)'!L$38, "ERROR")))</f>
        <v/>
      </c>
      <c r="N33" s="24" t="str">
        <f>IF('Data metel hybrin (trace)'!M33="","",IF(ISNUMBER('Data metel hybrin (trace)'!M33)=TRUE, IF('Data metel hybrin (trace)'!M33&lt;'Data metel hybrin (trace)'!M$38, "ERROR", 'Data metel hybrin (trace)'!M33), IF('Data metel hybrin (trace)'!M33="&lt;LOD",'Data metel hybrin (trace)'!M$38, "ERROR")))</f>
        <v/>
      </c>
      <c r="O33" s="24" t="str">
        <f>IF('Data metel hybrin (trace)'!N33="","",IF(ISNUMBER('Data metel hybrin (trace)'!N33)=TRUE, IF('Data metel hybrin (trace)'!N33&lt;'Data metel hybrin (trace)'!N$38, "ERROR", 'Data metel hybrin (trace)'!N33), IF('Data metel hybrin (trace)'!N33="&lt;LOD",'Data metel hybrin (trace)'!N$38, "ERROR")))</f>
        <v/>
      </c>
      <c r="P33" s="24" t="str">
        <f>IF('Data metel hybrin (trace)'!O33="","",IF(ISNUMBER('Data metel hybrin (trace)'!O33)=TRUE, IF('Data metel hybrin (trace)'!O33&lt;'Data metel hybrin (trace)'!O$38, "ERROR", 'Data metel hybrin (trace)'!O33), IF('Data metel hybrin (trace)'!O33="&lt;LOD",'Data metel hybrin (trace)'!O$38, "ERROR")))</f>
        <v/>
      </c>
      <c r="Q33" s="24" t="str">
        <f>IF('Data metel hybrin (trace)'!P33="","",IF(ISNUMBER('Data metel hybrin (trace)'!P33)=TRUE, IF('Data metel hybrin (trace)'!P33&lt;'Data metel hybrin (trace)'!P$38, "ERROR", 'Data metel hybrin (trace)'!P33), IF('Data metel hybrin (trace)'!P33="&lt;LOD",'Data metel hybrin (trace)'!P$38, "ERROR")))</f>
        <v/>
      </c>
      <c r="R33" s="24" t="str">
        <f>IF('Data metel hybrin (trace)'!Q33="","",IF(ISNUMBER('Data metel hybrin (trace)'!Q33)=TRUE, IF('Data metel hybrin (trace)'!Q33&lt;'Data metel hybrin (trace)'!Q$38, "ERROR", 'Data metel hybrin (trace)'!Q33), IF('Data metel hybrin (trace)'!Q33="&lt;LOD",'Data metel hybrin (trace)'!Q$38, "ERROR")))</f>
        <v/>
      </c>
      <c r="S33" s="226" t="str">
        <f>IF('Data metel hybrin (trace)'!R33="","",IF(ISNUMBER('Data metel hybrin (trace)'!R33)=TRUE, IF('Data metel hybrin (trace)'!R33&lt;'Data metel hybrin (trace)'!R$38, "ERROR", 'Data metel hybrin (trace)'!R33), IF('Data metel hybrin (trace)'!R33="&lt;LOD",'Data metel hybrin (trace)'!R$38, "ERROR")))</f>
        <v/>
      </c>
      <c r="T33" s="400"/>
      <c r="V33" s="396"/>
      <c r="W33" s="121" t="str">
        <f>'Physical Stats'!N34</f>
        <v/>
      </c>
      <c r="X33" s="400"/>
    </row>
    <row r="34" spans="7:24" ht="20.149999999999999" customHeight="1" x14ac:dyDescent="0.35">
      <c r="G34" s="396"/>
      <c r="H34" s="23" t="str">
        <f>IF('Data metel hybrin (trace)'!H34="","",'Data metel hybrin (trace)'!H34)</f>
        <v/>
      </c>
      <c r="I34" s="24" t="str">
        <f>IF('Data metel hybrin (trace)'!I34="","",'Data metel hybrin (trace)'!I34)</f>
        <v/>
      </c>
      <c r="J34" s="204" t="str">
        <f>IFERROR(IF(K34="","",(IF(VLOOKUP(K34,'Gwybodaeth Ymgeiswyr'!$K$8:$L$37,2,0)="y","y",""))),"Manual entry required")</f>
        <v/>
      </c>
      <c r="K34" s="52" t="str">
        <f>IF('Data metel hybrin (trace)'!J34="","",'Data metel hybrin (trace)'!J34)</f>
        <v/>
      </c>
      <c r="L34" s="23" t="str">
        <f>IF('Data metel hybrin (trace)'!K34="","",IF(ISNUMBER('Data metel hybrin (trace)'!K34)=TRUE, IF('Data metel hybrin (trace)'!K34&lt;'Data metel hybrin (trace)'!K$38, "ERROR", 'Data metel hybrin (trace)'!K34), IF('Data metel hybrin (trace)'!K34="&lt;LOD",'Data metel hybrin (trace)'!K$38, "ERROR")))</f>
        <v/>
      </c>
      <c r="M34" s="24" t="str">
        <f>IF('Data metel hybrin (trace)'!L34="","",IF(ISNUMBER('Data metel hybrin (trace)'!L34)=TRUE, IF('Data metel hybrin (trace)'!L34&lt;'Data metel hybrin (trace)'!L$38, "ERROR", 'Data metel hybrin (trace)'!L34), IF('Data metel hybrin (trace)'!L34="&lt;LOD",'Data metel hybrin (trace)'!L$38, "ERROR")))</f>
        <v/>
      </c>
      <c r="N34" s="24" t="str">
        <f>IF('Data metel hybrin (trace)'!M34="","",IF(ISNUMBER('Data metel hybrin (trace)'!M34)=TRUE, IF('Data metel hybrin (trace)'!M34&lt;'Data metel hybrin (trace)'!M$38, "ERROR", 'Data metel hybrin (trace)'!M34), IF('Data metel hybrin (trace)'!M34="&lt;LOD",'Data metel hybrin (trace)'!M$38, "ERROR")))</f>
        <v/>
      </c>
      <c r="O34" s="24" t="str">
        <f>IF('Data metel hybrin (trace)'!N34="","",IF(ISNUMBER('Data metel hybrin (trace)'!N34)=TRUE, IF('Data metel hybrin (trace)'!N34&lt;'Data metel hybrin (trace)'!N$38, "ERROR", 'Data metel hybrin (trace)'!N34), IF('Data metel hybrin (trace)'!N34="&lt;LOD",'Data metel hybrin (trace)'!N$38, "ERROR")))</f>
        <v/>
      </c>
      <c r="P34" s="24" t="str">
        <f>IF('Data metel hybrin (trace)'!O34="","",IF(ISNUMBER('Data metel hybrin (trace)'!O34)=TRUE, IF('Data metel hybrin (trace)'!O34&lt;'Data metel hybrin (trace)'!O$38, "ERROR", 'Data metel hybrin (trace)'!O34), IF('Data metel hybrin (trace)'!O34="&lt;LOD",'Data metel hybrin (trace)'!O$38, "ERROR")))</f>
        <v/>
      </c>
      <c r="Q34" s="24" t="str">
        <f>IF('Data metel hybrin (trace)'!P34="","",IF(ISNUMBER('Data metel hybrin (trace)'!P34)=TRUE, IF('Data metel hybrin (trace)'!P34&lt;'Data metel hybrin (trace)'!P$38, "ERROR", 'Data metel hybrin (trace)'!P34), IF('Data metel hybrin (trace)'!P34="&lt;LOD",'Data metel hybrin (trace)'!P$38, "ERROR")))</f>
        <v/>
      </c>
      <c r="R34" s="24" t="str">
        <f>IF('Data metel hybrin (trace)'!Q34="","",IF(ISNUMBER('Data metel hybrin (trace)'!Q34)=TRUE, IF('Data metel hybrin (trace)'!Q34&lt;'Data metel hybrin (trace)'!Q$38, "ERROR", 'Data metel hybrin (trace)'!Q34), IF('Data metel hybrin (trace)'!Q34="&lt;LOD",'Data metel hybrin (trace)'!Q$38, "ERROR")))</f>
        <v/>
      </c>
      <c r="S34" s="226" t="str">
        <f>IF('Data metel hybrin (trace)'!R34="","",IF(ISNUMBER('Data metel hybrin (trace)'!R34)=TRUE, IF('Data metel hybrin (trace)'!R34&lt;'Data metel hybrin (trace)'!R$38, "ERROR", 'Data metel hybrin (trace)'!R34), IF('Data metel hybrin (trace)'!R34="&lt;LOD",'Data metel hybrin (trace)'!R$38, "ERROR")))</f>
        <v/>
      </c>
      <c r="T34" s="400"/>
      <c r="V34" s="396"/>
      <c r="W34" s="121" t="str">
        <f>'Physical Stats'!N35</f>
        <v/>
      </c>
      <c r="X34" s="400"/>
    </row>
    <row r="35" spans="7:24" ht="20.149999999999999" customHeight="1" x14ac:dyDescent="0.35">
      <c r="G35" s="396"/>
      <c r="H35" s="23" t="str">
        <f>IF('Data metel hybrin (trace)'!H35="","",'Data metel hybrin (trace)'!H35)</f>
        <v/>
      </c>
      <c r="I35" s="24" t="str">
        <f>IF('Data metel hybrin (trace)'!I35="","",'Data metel hybrin (trace)'!I35)</f>
        <v/>
      </c>
      <c r="J35" s="204" t="str">
        <f>IFERROR(IF(K35="","",(IF(VLOOKUP(K35,'Gwybodaeth Ymgeiswyr'!$K$8:$L$37,2,0)="y","y",""))),"Manual entry required")</f>
        <v/>
      </c>
      <c r="K35" s="52" t="str">
        <f>IF('Data metel hybrin (trace)'!J35="","",'Data metel hybrin (trace)'!J35)</f>
        <v/>
      </c>
      <c r="L35" s="23" t="str">
        <f>IF('Data metel hybrin (trace)'!K35="","",IF(ISNUMBER('Data metel hybrin (trace)'!K35)=TRUE, IF('Data metel hybrin (trace)'!K35&lt;'Data metel hybrin (trace)'!K$38, "ERROR", 'Data metel hybrin (trace)'!K35), IF('Data metel hybrin (trace)'!K35="&lt;LOD",'Data metel hybrin (trace)'!K$38, "ERROR")))</f>
        <v/>
      </c>
      <c r="M35" s="24" t="str">
        <f>IF('Data metel hybrin (trace)'!L35="","",IF(ISNUMBER('Data metel hybrin (trace)'!L35)=TRUE, IF('Data metel hybrin (trace)'!L35&lt;'Data metel hybrin (trace)'!L$38, "ERROR", 'Data metel hybrin (trace)'!L35), IF('Data metel hybrin (trace)'!L35="&lt;LOD",'Data metel hybrin (trace)'!L$38, "ERROR")))</f>
        <v/>
      </c>
      <c r="N35" s="24" t="str">
        <f>IF('Data metel hybrin (trace)'!M35="","",IF(ISNUMBER('Data metel hybrin (trace)'!M35)=TRUE, IF('Data metel hybrin (trace)'!M35&lt;'Data metel hybrin (trace)'!M$38, "ERROR", 'Data metel hybrin (trace)'!M35), IF('Data metel hybrin (trace)'!M35="&lt;LOD",'Data metel hybrin (trace)'!M$38, "ERROR")))</f>
        <v/>
      </c>
      <c r="O35" s="24" t="str">
        <f>IF('Data metel hybrin (trace)'!N35="","",IF(ISNUMBER('Data metel hybrin (trace)'!N35)=TRUE, IF('Data metel hybrin (trace)'!N35&lt;'Data metel hybrin (trace)'!N$38, "ERROR", 'Data metel hybrin (trace)'!N35), IF('Data metel hybrin (trace)'!N35="&lt;LOD",'Data metel hybrin (trace)'!N$38, "ERROR")))</f>
        <v/>
      </c>
      <c r="P35" s="24" t="str">
        <f>IF('Data metel hybrin (trace)'!O35="","",IF(ISNUMBER('Data metel hybrin (trace)'!O35)=TRUE, IF('Data metel hybrin (trace)'!O35&lt;'Data metel hybrin (trace)'!O$38, "ERROR", 'Data metel hybrin (trace)'!O35), IF('Data metel hybrin (trace)'!O35="&lt;LOD",'Data metel hybrin (trace)'!O$38, "ERROR")))</f>
        <v/>
      </c>
      <c r="Q35" s="24" t="str">
        <f>IF('Data metel hybrin (trace)'!P35="","",IF(ISNUMBER('Data metel hybrin (trace)'!P35)=TRUE, IF('Data metel hybrin (trace)'!P35&lt;'Data metel hybrin (trace)'!P$38, "ERROR", 'Data metel hybrin (trace)'!P35), IF('Data metel hybrin (trace)'!P35="&lt;LOD",'Data metel hybrin (trace)'!P$38, "ERROR")))</f>
        <v/>
      </c>
      <c r="R35" s="24" t="str">
        <f>IF('Data metel hybrin (trace)'!Q35="","",IF(ISNUMBER('Data metel hybrin (trace)'!Q35)=TRUE, IF('Data metel hybrin (trace)'!Q35&lt;'Data metel hybrin (trace)'!Q$38, "ERROR", 'Data metel hybrin (trace)'!Q35), IF('Data metel hybrin (trace)'!Q35="&lt;LOD",'Data metel hybrin (trace)'!Q$38, "ERROR")))</f>
        <v/>
      </c>
      <c r="S35" s="226" t="str">
        <f>IF('Data metel hybrin (trace)'!R35="","",IF(ISNUMBER('Data metel hybrin (trace)'!R35)=TRUE, IF('Data metel hybrin (trace)'!R35&lt;'Data metel hybrin (trace)'!R$38, "ERROR", 'Data metel hybrin (trace)'!R35), IF('Data metel hybrin (trace)'!R35="&lt;LOD",'Data metel hybrin (trace)'!R$38, "ERROR")))</f>
        <v/>
      </c>
      <c r="T35" s="400"/>
      <c r="V35" s="396"/>
      <c r="W35" s="121" t="str">
        <f>'Physical Stats'!N36</f>
        <v/>
      </c>
      <c r="X35" s="400"/>
    </row>
    <row r="36" spans="7:24" ht="20.149999999999999" customHeight="1" x14ac:dyDescent="0.35">
      <c r="G36" s="396"/>
      <c r="H36" s="23" t="str">
        <f>IF('Data metel hybrin (trace)'!H36="","",'Data metel hybrin (trace)'!H36)</f>
        <v/>
      </c>
      <c r="I36" s="24" t="str">
        <f>IF('Data metel hybrin (trace)'!I36="","",'Data metel hybrin (trace)'!I36)</f>
        <v/>
      </c>
      <c r="J36" s="204" t="str">
        <f>IFERROR(IF(K36="","",(IF(VLOOKUP(K36,'Gwybodaeth Ymgeiswyr'!$K$8:$L$37,2,0)="y","y",""))),"Manual entry required")</f>
        <v/>
      </c>
      <c r="K36" s="52" t="str">
        <f>IF('Data metel hybrin (trace)'!J36="","",'Data metel hybrin (trace)'!J36)</f>
        <v/>
      </c>
      <c r="L36" s="23" t="str">
        <f>IF('Data metel hybrin (trace)'!K36="","",IF(ISNUMBER('Data metel hybrin (trace)'!K36)=TRUE, IF('Data metel hybrin (trace)'!K36&lt;'Data metel hybrin (trace)'!K$38, "ERROR", 'Data metel hybrin (trace)'!K36), IF('Data metel hybrin (trace)'!K36="&lt;LOD",'Data metel hybrin (trace)'!K$38, "ERROR")))</f>
        <v/>
      </c>
      <c r="M36" s="24" t="str">
        <f>IF('Data metel hybrin (trace)'!L36="","",IF(ISNUMBER('Data metel hybrin (trace)'!L36)=TRUE, IF('Data metel hybrin (trace)'!L36&lt;'Data metel hybrin (trace)'!L$38, "ERROR", 'Data metel hybrin (trace)'!L36), IF('Data metel hybrin (trace)'!L36="&lt;LOD",'Data metel hybrin (trace)'!L$38, "ERROR")))</f>
        <v/>
      </c>
      <c r="N36" s="24" t="str">
        <f>IF('Data metel hybrin (trace)'!M36="","",IF(ISNUMBER('Data metel hybrin (trace)'!M36)=TRUE, IF('Data metel hybrin (trace)'!M36&lt;'Data metel hybrin (trace)'!M$38, "ERROR", 'Data metel hybrin (trace)'!M36), IF('Data metel hybrin (trace)'!M36="&lt;LOD",'Data metel hybrin (trace)'!M$38, "ERROR")))</f>
        <v/>
      </c>
      <c r="O36" s="24" t="str">
        <f>IF('Data metel hybrin (trace)'!N36="","",IF(ISNUMBER('Data metel hybrin (trace)'!N36)=TRUE, IF('Data metel hybrin (trace)'!N36&lt;'Data metel hybrin (trace)'!N$38, "ERROR", 'Data metel hybrin (trace)'!N36), IF('Data metel hybrin (trace)'!N36="&lt;LOD",'Data metel hybrin (trace)'!N$38, "ERROR")))</f>
        <v/>
      </c>
      <c r="P36" s="24" t="str">
        <f>IF('Data metel hybrin (trace)'!O36="","",IF(ISNUMBER('Data metel hybrin (trace)'!O36)=TRUE, IF('Data metel hybrin (trace)'!O36&lt;'Data metel hybrin (trace)'!O$38, "ERROR", 'Data metel hybrin (trace)'!O36), IF('Data metel hybrin (trace)'!O36="&lt;LOD",'Data metel hybrin (trace)'!O$38, "ERROR")))</f>
        <v/>
      </c>
      <c r="Q36" s="24" t="str">
        <f>IF('Data metel hybrin (trace)'!P36="","",IF(ISNUMBER('Data metel hybrin (trace)'!P36)=TRUE, IF('Data metel hybrin (trace)'!P36&lt;'Data metel hybrin (trace)'!P$38, "ERROR", 'Data metel hybrin (trace)'!P36), IF('Data metel hybrin (trace)'!P36="&lt;LOD",'Data metel hybrin (trace)'!P$38, "ERROR")))</f>
        <v/>
      </c>
      <c r="R36" s="24" t="str">
        <f>IF('Data metel hybrin (trace)'!Q36="","",IF(ISNUMBER('Data metel hybrin (trace)'!Q36)=TRUE, IF('Data metel hybrin (trace)'!Q36&lt;'Data metel hybrin (trace)'!Q$38, "ERROR", 'Data metel hybrin (trace)'!Q36), IF('Data metel hybrin (trace)'!Q36="&lt;LOD",'Data metel hybrin (trace)'!Q$38, "ERROR")))</f>
        <v/>
      </c>
      <c r="S36" s="226" t="str">
        <f>IF('Data metel hybrin (trace)'!R36="","",IF(ISNUMBER('Data metel hybrin (trace)'!R36)=TRUE, IF('Data metel hybrin (trace)'!R36&lt;'Data metel hybrin (trace)'!R$38, "ERROR", 'Data metel hybrin (trace)'!R36), IF('Data metel hybrin (trace)'!R36="&lt;LOD",'Data metel hybrin (trace)'!R$38, "ERROR")))</f>
        <v/>
      </c>
      <c r="T36" s="400"/>
      <c r="V36" s="396"/>
      <c r="W36" s="121" t="str">
        <f>'Physical Stats'!N37</f>
        <v/>
      </c>
      <c r="X36" s="400"/>
    </row>
    <row r="37" spans="7:24" ht="20.149999999999999" customHeight="1" thickBot="1" x14ac:dyDescent="0.4">
      <c r="G37" s="396"/>
      <c r="H37" s="28" t="str">
        <f>IF('Data metel hybrin (trace)'!H37="","",'Data metel hybrin (trace)'!H37)</f>
        <v/>
      </c>
      <c r="I37" s="29" t="str">
        <f>IF('Data metel hybrin (trace)'!I37="","",'Data metel hybrin (trace)'!I37)</f>
        <v/>
      </c>
      <c r="J37" s="209" t="str">
        <f>IFERROR(IF(K37="","",(IF(VLOOKUP(K37,'Gwybodaeth Ymgeiswyr'!$K$8:$L$37,2,0)="y","y",""))),"Manual entry required")</f>
        <v/>
      </c>
      <c r="K37" s="53" t="str">
        <f>IF('Data metel hybrin (trace)'!J37="","",'Data metel hybrin (trace)'!J37)</f>
        <v/>
      </c>
      <c r="L37" s="28" t="str">
        <f>IF('Data metel hybrin (trace)'!K37="","",IF(ISNUMBER('Data metel hybrin (trace)'!K37)=TRUE, IF('Data metel hybrin (trace)'!K37&lt;'Data metel hybrin (trace)'!K$38, "ERROR", 'Data metel hybrin (trace)'!K37), IF('Data metel hybrin (trace)'!K37="&lt;LOD",'Data metel hybrin (trace)'!K$38, "ERROR")))</f>
        <v/>
      </c>
      <c r="M37" s="29" t="str">
        <f>IF('Data metel hybrin (trace)'!L37="","",IF(ISNUMBER('Data metel hybrin (trace)'!L37)=TRUE, IF('Data metel hybrin (trace)'!L37&lt;'Data metel hybrin (trace)'!L$38, "ERROR", 'Data metel hybrin (trace)'!L37), IF('Data metel hybrin (trace)'!L37="&lt;LOD",'Data metel hybrin (trace)'!L$38, "ERROR")))</f>
        <v/>
      </c>
      <c r="N37" s="29" t="str">
        <f>IF('Data metel hybrin (trace)'!M37="","",IF(ISNUMBER('Data metel hybrin (trace)'!M37)=TRUE, IF('Data metel hybrin (trace)'!M37&lt;'Data metel hybrin (trace)'!M$38, "ERROR", 'Data metel hybrin (trace)'!M37), IF('Data metel hybrin (trace)'!M37="&lt;LOD",'Data metel hybrin (trace)'!M$38, "ERROR")))</f>
        <v/>
      </c>
      <c r="O37" s="29" t="str">
        <f>IF('Data metel hybrin (trace)'!N37="","",IF(ISNUMBER('Data metel hybrin (trace)'!N37)=TRUE, IF('Data metel hybrin (trace)'!N37&lt;'Data metel hybrin (trace)'!N$38, "ERROR", 'Data metel hybrin (trace)'!N37), IF('Data metel hybrin (trace)'!N37="&lt;LOD",'Data metel hybrin (trace)'!N$38, "ERROR")))</f>
        <v/>
      </c>
      <c r="P37" s="29" t="str">
        <f>IF('Data metel hybrin (trace)'!O37="","",IF(ISNUMBER('Data metel hybrin (trace)'!O37)=TRUE, IF('Data metel hybrin (trace)'!O37&lt;'Data metel hybrin (trace)'!O$38, "ERROR", 'Data metel hybrin (trace)'!O37), IF('Data metel hybrin (trace)'!O37="&lt;LOD",'Data metel hybrin (trace)'!O$38, "ERROR")))</f>
        <v/>
      </c>
      <c r="Q37" s="29" t="str">
        <f>IF('Data metel hybrin (trace)'!P37="","",IF(ISNUMBER('Data metel hybrin (trace)'!P37)=TRUE, IF('Data metel hybrin (trace)'!P37&lt;'Data metel hybrin (trace)'!P$38, "ERROR", 'Data metel hybrin (trace)'!P37), IF('Data metel hybrin (trace)'!P37="&lt;LOD",'Data metel hybrin (trace)'!P$38, "ERROR")))</f>
        <v/>
      </c>
      <c r="R37" s="29" t="str">
        <f>IF('Data metel hybrin (trace)'!Q37="","",IF(ISNUMBER('Data metel hybrin (trace)'!Q37)=TRUE, IF('Data metel hybrin (trace)'!Q37&lt;'Data metel hybrin (trace)'!Q$38, "ERROR", 'Data metel hybrin (trace)'!Q37), IF('Data metel hybrin (trace)'!Q37="&lt;LOD",'Data metel hybrin (trace)'!Q$38, "ERROR")))</f>
        <v/>
      </c>
      <c r="S37" s="227" t="str">
        <f>IF('Data metel hybrin (trace)'!R37="","",IF(ISNUMBER('Data metel hybrin (trace)'!R37)=TRUE, IF('Data metel hybrin (trace)'!R37&lt;'Data metel hybrin (trace)'!R$38, "ERROR", 'Data metel hybrin (trace)'!R37), IF('Data metel hybrin (trace)'!R37="&lt;LOD",'Data metel hybrin (trace)'!R$38, "ERROR")))</f>
        <v/>
      </c>
      <c r="T37" s="400"/>
      <c r="V37" s="396"/>
      <c r="W37" s="122" t="str">
        <f>'Physical Stats'!N38</f>
        <v/>
      </c>
      <c r="X37" s="400"/>
    </row>
    <row r="38" spans="7:24" ht="19.5" customHeight="1" thickBot="1" x14ac:dyDescent="0.4">
      <c r="G38" s="396"/>
      <c r="H38" s="13"/>
      <c r="I38" s="14"/>
      <c r="J38" s="14"/>
      <c r="K38" s="54" t="s">
        <v>130</v>
      </c>
      <c r="L38" s="219" t="str">
        <f>IF(COUNT(L8:L37)&lt;1,"", AVERAGE(L8:L37))</f>
        <v/>
      </c>
      <c r="M38" s="220" t="str">
        <f t="shared" ref="M38:S38" si="0">IF(COUNT(M8:M37)&lt;1,"", AVERAGE(M8:M37))</f>
        <v/>
      </c>
      <c r="N38" s="220" t="str">
        <f t="shared" si="0"/>
        <v/>
      </c>
      <c r="O38" s="220" t="str">
        <f t="shared" si="0"/>
        <v/>
      </c>
      <c r="P38" s="220" t="str">
        <f t="shared" si="0"/>
        <v/>
      </c>
      <c r="Q38" s="220" t="str">
        <f t="shared" si="0"/>
        <v/>
      </c>
      <c r="R38" s="220" t="str">
        <f t="shared" si="0"/>
        <v/>
      </c>
      <c r="S38" s="228" t="str">
        <f t="shared" si="0"/>
        <v/>
      </c>
      <c r="T38" s="400"/>
      <c r="V38" s="396"/>
      <c r="W38" s="306"/>
      <c r="X38" s="400"/>
    </row>
    <row r="39" spans="7:24" ht="19.5" customHeight="1" thickBot="1" x14ac:dyDescent="0.4">
      <c r="G39" s="396"/>
      <c r="H39" s="413"/>
      <c r="I39" s="413"/>
      <c r="J39" s="413"/>
      <c r="K39" s="413"/>
      <c r="L39" s="414"/>
      <c r="M39" s="414"/>
      <c r="N39" s="414"/>
      <c r="O39" s="414"/>
      <c r="P39" s="414"/>
      <c r="Q39" s="414"/>
      <c r="R39" s="414"/>
      <c r="S39" s="414"/>
      <c r="T39" s="400"/>
      <c r="V39" s="396"/>
      <c r="W39" s="413"/>
      <c r="X39" s="400"/>
    </row>
    <row r="40" spans="7:24" ht="19.5" customHeight="1" x14ac:dyDescent="0.35">
      <c r="G40" s="396"/>
      <c r="H40" s="39"/>
      <c r="I40" s="40"/>
      <c r="J40" s="40"/>
      <c r="K40" s="33" t="s">
        <v>131</v>
      </c>
      <c r="L40" s="221">
        <v>20</v>
      </c>
      <c r="M40" s="222">
        <v>0.4</v>
      </c>
      <c r="N40" s="222">
        <v>40</v>
      </c>
      <c r="O40" s="222">
        <v>40</v>
      </c>
      <c r="P40" s="222">
        <v>0.3</v>
      </c>
      <c r="Q40" s="222">
        <v>20</v>
      </c>
      <c r="R40" s="222">
        <v>50</v>
      </c>
      <c r="S40" s="229">
        <v>130</v>
      </c>
      <c r="T40" s="400"/>
      <c r="V40" s="396"/>
      <c r="W40" s="120"/>
      <c r="X40" s="400"/>
    </row>
    <row r="41" spans="7:24" ht="19.5" customHeight="1" thickBot="1" x14ac:dyDescent="0.4">
      <c r="G41" s="396"/>
      <c r="H41" s="42"/>
      <c r="I41" s="43"/>
      <c r="J41" s="43"/>
      <c r="K41" s="34" t="s">
        <v>132</v>
      </c>
      <c r="L41" s="223">
        <v>100</v>
      </c>
      <c r="M41" s="224">
        <v>5</v>
      </c>
      <c r="N41" s="224">
        <v>400</v>
      </c>
      <c r="O41" s="224">
        <v>400</v>
      </c>
      <c r="P41" s="224">
        <v>3</v>
      </c>
      <c r="Q41" s="224">
        <v>200</v>
      </c>
      <c r="R41" s="224">
        <v>500</v>
      </c>
      <c r="S41" s="230">
        <v>800</v>
      </c>
      <c r="T41" s="400"/>
      <c r="V41" s="396"/>
      <c r="W41" s="122"/>
      <c r="X41" s="400"/>
    </row>
    <row r="42" spans="7:24" ht="20.149999999999999" customHeight="1" thickBot="1" x14ac:dyDescent="0.4">
      <c r="G42" s="397"/>
      <c r="H42" s="398"/>
      <c r="I42" s="398"/>
      <c r="J42" s="398"/>
      <c r="K42" s="398"/>
      <c r="L42" s="398"/>
      <c r="M42" s="398"/>
      <c r="N42" s="398"/>
      <c r="O42" s="398"/>
      <c r="P42" s="416"/>
      <c r="Q42" s="398"/>
      <c r="R42" s="398"/>
      <c r="S42" s="398"/>
      <c r="T42" s="399"/>
      <c r="V42" s="397"/>
      <c r="W42" s="398"/>
      <c r="X42" s="399"/>
    </row>
    <row r="43" spans="7:24" ht="20.149999999999999" customHeight="1" x14ac:dyDescent="0.35"/>
    <row r="44" spans="7:24" ht="20.149999999999999" customHeight="1" x14ac:dyDescent="0.35"/>
    <row r="45" spans="7:24" ht="20.149999999999999" customHeight="1" thickBot="1" x14ac:dyDescent="0.4">
      <c r="H45" s="19" t="s">
        <v>133</v>
      </c>
    </row>
    <row r="46" spans="7:24" ht="20.149999999999999" customHeight="1" thickBot="1" x14ac:dyDescent="0.4">
      <c r="G46" s="395"/>
      <c r="H46" s="393"/>
      <c r="I46" s="393"/>
      <c r="J46" s="393"/>
      <c r="K46" s="393"/>
      <c r="L46" s="393"/>
      <c r="M46" s="393"/>
      <c r="N46" s="393"/>
      <c r="O46" s="393"/>
      <c r="P46" s="419"/>
      <c r="Q46" s="393"/>
      <c r="R46" s="393"/>
      <c r="S46" s="393"/>
      <c r="T46" s="394"/>
      <c r="V46" s="395"/>
      <c r="W46" s="393"/>
      <c r="X46" s="394"/>
    </row>
    <row r="47" spans="7:24" ht="20.149999999999999" customHeight="1" x14ac:dyDescent="0.35">
      <c r="G47" s="396"/>
      <c r="H47" s="467" t="s">
        <v>23</v>
      </c>
      <c r="I47" s="470" t="s">
        <v>9</v>
      </c>
      <c r="J47" s="470" t="s">
        <v>78</v>
      </c>
      <c r="K47" s="527" t="s">
        <v>24</v>
      </c>
      <c r="L47" s="520" t="s">
        <v>134</v>
      </c>
      <c r="M47" s="521"/>
      <c r="N47" s="521"/>
      <c r="O47" s="521"/>
      <c r="P47" s="521"/>
      <c r="Q47" s="521"/>
      <c r="R47" s="521"/>
      <c r="S47" s="522"/>
      <c r="T47" s="400"/>
      <c r="V47" s="396"/>
      <c r="W47" s="525" t="s">
        <v>129</v>
      </c>
      <c r="X47" s="400"/>
    </row>
    <row r="48" spans="7:24" ht="20.149999999999999" customHeight="1" thickBot="1" x14ac:dyDescent="0.4">
      <c r="G48" s="396"/>
      <c r="H48" s="469"/>
      <c r="I48" s="472"/>
      <c r="J48" s="472"/>
      <c r="K48" s="500"/>
      <c r="L48" s="154" t="s">
        <v>114</v>
      </c>
      <c r="M48" s="10" t="s">
        <v>115</v>
      </c>
      <c r="N48" s="10" t="s">
        <v>116</v>
      </c>
      <c r="O48" s="17" t="s">
        <v>117</v>
      </c>
      <c r="P48" s="17" t="s">
        <v>118</v>
      </c>
      <c r="Q48" s="17" t="s">
        <v>119</v>
      </c>
      <c r="R48" s="10" t="s">
        <v>120</v>
      </c>
      <c r="S48" s="11" t="s">
        <v>121</v>
      </c>
      <c r="T48" s="400"/>
      <c r="V48" s="396"/>
      <c r="W48" s="526"/>
      <c r="X48" s="400"/>
    </row>
    <row r="49" spans="7:24" ht="20.149999999999999" customHeight="1" x14ac:dyDescent="0.35">
      <c r="G49" s="396"/>
      <c r="H49" s="20" t="str">
        <f t="shared" ref="H49:K58" si="1">IF(H8="","",H8)</f>
        <v/>
      </c>
      <c r="I49" s="21" t="str">
        <f t="shared" si="1"/>
        <v/>
      </c>
      <c r="J49" s="21" t="str">
        <f t="shared" si="1"/>
        <v/>
      </c>
      <c r="K49" s="51" t="str">
        <f t="shared" si="1"/>
        <v/>
      </c>
      <c r="L49" s="20" t="str">
        <f>IF(L8="","",('Physical Stats'!$N9/100)*L8)</f>
        <v/>
      </c>
      <c r="M49" s="21" t="str">
        <f>IF(M8="","",('Physical Stats'!$N9/100)*M8)</f>
        <v/>
      </c>
      <c r="N49" s="21" t="str">
        <f>IF(N8="","",('Physical Stats'!$N9/100)*N8)</f>
        <v/>
      </c>
      <c r="O49" s="21" t="str">
        <f>IF(O8="","",('Physical Stats'!$N9/100)*O8)</f>
        <v/>
      </c>
      <c r="P49" s="21" t="str">
        <f>IF(P8="","",('Physical Stats'!$N9/100)*P8)</f>
        <v/>
      </c>
      <c r="Q49" s="21" t="str">
        <f>IF(Q8="","",('Physical Stats'!$N9/100)*Q8)</f>
        <v/>
      </c>
      <c r="R49" s="21" t="str">
        <f>IF(R8="","",('Physical Stats'!$N9/100)*R8)</f>
        <v/>
      </c>
      <c r="S49" s="225" t="str">
        <f>IF(S8="","",('Physical Stats'!$N9/100)*S8)</f>
        <v/>
      </c>
      <c r="T49" s="400"/>
      <c r="V49" s="396"/>
      <c r="W49" s="305" t="str">
        <f>W8</f>
        <v/>
      </c>
      <c r="X49" s="400"/>
    </row>
    <row r="50" spans="7:24" ht="20.149999999999999" customHeight="1" x14ac:dyDescent="0.35">
      <c r="G50" s="396"/>
      <c r="H50" s="23" t="str">
        <f t="shared" si="1"/>
        <v/>
      </c>
      <c r="I50" s="24" t="str">
        <f t="shared" si="1"/>
        <v/>
      </c>
      <c r="J50" s="24" t="str">
        <f t="shared" si="1"/>
        <v/>
      </c>
      <c r="K50" s="52" t="str">
        <f t="shared" si="1"/>
        <v/>
      </c>
      <c r="L50" s="23" t="str">
        <f>IF(L9="","",('Physical Stats'!$N10/100)*L9)</f>
        <v/>
      </c>
      <c r="M50" s="24" t="str">
        <f>IF(M9="","",('Physical Stats'!$N10/100)*M9)</f>
        <v/>
      </c>
      <c r="N50" s="24" t="str">
        <f>IF(N9="","",('Physical Stats'!$N10/100)*N9)</f>
        <v/>
      </c>
      <c r="O50" s="24" t="str">
        <f>IF(O9="","",('Physical Stats'!$N10/100)*O9)</f>
        <v/>
      </c>
      <c r="P50" s="24" t="str">
        <f>IF(P9="","",('Physical Stats'!$N10/100)*P9)</f>
        <v/>
      </c>
      <c r="Q50" s="24" t="str">
        <f>IF(Q9="","",('Physical Stats'!$N10/100)*Q9)</f>
        <v/>
      </c>
      <c r="R50" s="24" t="str">
        <f>IF(R9="","",('Physical Stats'!$N10/100)*R9)</f>
        <v/>
      </c>
      <c r="S50" s="226" t="str">
        <f>IF(S9="","",('Physical Stats'!$N10/100)*S9)</f>
        <v/>
      </c>
      <c r="T50" s="400"/>
      <c r="V50" s="396"/>
      <c r="W50" s="121" t="str">
        <f t="shared" ref="W50:W78" si="2">W9</f>
        <v/>
      </c>
      <c r="X50" s="400"/>
    </row>
    <row r="51" spans="7:24" ht="20.149999999999999" customHeight="1" x14ac:dyDescent="0.35">
      <c r="G51" s="396"/>
      <c r="H51" s="23" t="str">
        <f t="shared" si="1"/>
        <v/>
      </c>
      <c r="I51" s="24" t="str">
        <f t="shared" si="1"/>
        <v/>
      </c>
      <c r="J51" s="24" t="str">
        <f t="shared" si="1"/>
        <v/>
      </c>
      <c r="K51" s="52" t="str">
        <f t="shared" si="1"/>
        <v/>
      </c>
      <c r="L51" s="23" t="str">
        <f>IF(L10="","",('Physical Stats'!$N11/100)*L10)</f>
        <v/>
      </c>
      <c r="M51" s="24" t="str">
        <f>IF(M10="","",('Physical Stats'!$N11/100)*M10)</f>
        <v/>
      </c>
      <c r="N51" s="24" t="str">
        <f>IF(N10="","",('Physical Stats'!$N11/100)*N10)</f>
        <v/>
      </c>
      <c r="O51" s="24" t="str">
        <f>IF(O10="","",('Physical Stats'!$N11/100)*O10)</f>
        <v/>
      </c>
      <c r="P51" s="24" t="str">
        <f>IF(P10="","",('Physical Stats'!$N11/100)*P10)</f>
        <v/>
      </c>
      <c r="Q51" s="24" t="str">
        <f>IF(Q10="","",('Physical Stats'!$N11/100)*Q10)</f>
        <v/>
      </c>
      <c r="R51" s="24" t="str">
        <f>IF(R10="","",('Physical Stats'!$N11/100)*R10)</f>
        <v/>
      </c>
      <c r="S51" s="226" t="str">
        <f>IF(S10="","",('Physical Stats'!$N11/100)*S10)</f>
        <v/>
      </c>
      <c r="T51" s="400"/>
      <c r="V51" s="396"/>
      <c r="W51" s="121" t="str">
        <f t="shared" si="2"/>
        <v/>
      </c>
      <c r="X51" s="400"/>
    </row>
    <row r="52" spans="7:24" ht="20.149999999999999" customHeight="1" x14ac:dyDescent="0.35">
      <c r="G52" s="396"/>
      <c r="H52" s="23" t="str">
        <f t="shared" si="1"/>
        <v/>
      </c>
      <c r="I52" s="24" t="str">
        <f t="shared" si="1"/>
        <v/>
      </c>
      <c r="J52" s="24" t="str">
        <f t="shared" si="1"/>
        <v/>
      </c>
      <c r="K52" s="52" t="str">
        <f t="shared" si="1"/>
        <v/>
      </c>
      <c r="L52" s="23" t="str">
        <f>IF(L11="","",('Physical Stats'!$N12/100)*L11)</f>
        <v/>
      </c>
      <c r="M52" s="24" t="str">
        <f>IF(M11="","",('Physical Stats'!$N12/100)*M11)</f>
        <v/>
      </c>
      <c r="N52" s="24" t="str">
        <f>IF(N11="","",('Physical Stats'!$N12/100)*N11)</f>
        <v/>
      </c>
      <c r="O52" s="24" t="str">
        <f>IF(O11="","",('Physical Stats'!$N12/100)*O11)</f>
        <v/>
      </c>
      <c r="P52" s="24" t="str">
        <f>IF(P11="","",('Physical Stats'!$N12/100)*P11)</f>
        <v/>
      </c>
      <c r="Q52" s="24" t="str">
        <f>IF(Q11="","",('Physical Stats'!$N12/100)*Q11)</f>
        <v/>
      </c>
      <c r="R52" s="24" t="str">
        <f>IF(R11="","",('Physical Stats'!$N12/100)*R11)</f>
        <v/>
      </c>
      <c r="S52" s="226" t="str">
        <f>IF(S11="","",('Physical Stats'!$N12/100)*S11)</f>
        <v/>
      </c>
      <c r="T52" s="400"/>
      <c r="V52" s="396"/>
      <c r="W52" s="121" t="str">
        <f t="shared" si="2"/>
        <v/>
      </c>
      <c r="X52" s="400"/>
    </row>
    <row r="53" spans="7:24" ht="20.149999999999999" customHeight="1" x14ac:dyDescent="0.35">
      <c r="G53" s="396"/>
      <c r="H53" s="23" t="str">
        <f t="shared" si="1"/>
        <v/>
      </c>
      <c r="I53" s="24" t="str">
        <f t="shared" si="1"/>
        <v/>
      </c>
      <c r="J53" s="24" t="str">
        <f t="shared" si="1"/>
        <v/>
      </c>
      <c r="K53" s="52" t="str">
        <f t="shared" si="1"/>
        <v/>
      </c>
      <c r="L53" s="23" t="str">
        <f>IF(L12="","",('Physical Stats'!$N13/100)*L12)</f>
        <v/>
      </c>
      <c r="M53" s="24" t="str">
        <f>IF(M12="","",('Physical Stats'!$N13/100)*M12)</f>
        <v/>
      </c>
      <c r="N53" s="24" t="str">
        <f>IF(N12="","",('Physical Stats'!$N13/100)*N12)</f>
        <v/>
      </c>
      <c r="O53" s="24" t="str">
        <f>IF(O12="","",('Physical Stats'!$N13/100)*O12)</f>
        <v/>
      </c>
      <c r="P53" s="24" t="str">
        <f>IF(P12="","",('Physical Stats'!$N13/100)*P12)</f>
        <v/>
      </c>
      <c r="Q53" s="24" t="str">
        <f>IF(Q12="","",('Physical Stats'!$N13/100)*Q12)</f>
        <v/>
      </c>
      <c r="R53" s="24" t="str">
        <f>IF(R12="","",('Physical Stats'!$N13/100)*R12)</f>
        <v/>
      </c>
      <c r="S53" s="226" t="str">
        <f>IF(S12="","",('Physical Stats'!$N13/100)*S12)</f>
        <v/>
      </c>
      <c r="T53" s="400"/>
      <c r="V53" s="396"/>
      <c r="W53" s="121" t="str">
        <f t="shared" si="2"/>
        <v/>
      </c>
      <c r="X53" s="400"/>
    </row>
    <row r="54" spans="7:24" ht="20.149999999999999" customHeight="1" x14ac:dyDescent="0.35">
      <c r="G54" s="396"/>
      <c r="H54" s="23" t="str">
        <f t="shared" si="1"/>
        <v/>
      </c>
      <c r="I54" s="24" t="str">
        <f t="shared" si="1"/>
        <v/>
      </c>
      <c r="J54" s="24" t="str">
        <f t="shared" si="1"/>
        <v/>
      </c>
      <c r="K54" s="52" t="str">
        <f t="shared" si="1"/>
        <v/>
      </c>
      <c r="L54" s="23" t="str">
        <f>IF(L13="","",('Physical Stats'!$N14/100)*L13)</f>
        <v/>
      </c>
      <c r="M54" s="24" t="str">
        <f>IF(M13="","",('Physical Stats'!$N14/100)*M13)</f>
        <v/>
      </c>
      <c r="N54" s="24" t="str">
        <f>IF(N13="","",('Physical Stats'!$N14/100)*N13)</f>
        <v/>
      </c>
      <c r="O54" s="24" t="str">
        <f>IF(O13="","",('Physical Stats'!$N14/100)*O13)</f>
        <v/>
      </c>
      <c r="P54" s="24" t="str">
        <f>IF(P13="","",('Physical Stats'!$N14/100)*P13)</f>
        <v/>
      </c>
      <c r="Q54" s="24" t="str">
        <f>IF(Q13="","",('Physical Stats'!$N14/100)*Q13)</f>
        <v/>
      </c>
      <c r="R54" s="24" t="str">
        <f>IF(R13="","",('Physical Stats'!$N14/100)*R13)</f>
        <v/>
      </c>
      <c r="S54" s="226" t="str">
        <f>IF(S13="","",('Physical Stats'!$N14/100)*S13)</f>
        <v/>
      </c>
      <c r="T54" s="400"/>
      <c r="V54" s="396"/>
      <c r="W54" s="121" t="str">
        <f t="shared" si="2"/>
        <v/>
      </c>
      <c r="X54" s="400"/>
    </row>
    <row r="55" spans="7:24" ht="20.149999999999999" customHeight="1" x14ac:dyDescent="0.35">
      <c r="G55" s="396"/>
      <c r="H55" s="23" t="str">
        <f t="shared" si="1"/>
        <v/>
      </c>
      <c r="I55" s="24" t="str">
        <f t="shared" si="1"/>
        <v/>
      </c>
      <c r="J55" s="24" t="str">
        <f t="shared" si="1"/>
        <v/>
      </c>
      <c r="K55" s="52" t="str">
        <f t="shared" si="1"/>
        <v/>
      </c>
      <c r="L55" s="23" t="str">
        <f>IF(L14="","",('Physical Stats'!$N15/100)*L14)</f>
        <v/>
      </c>
      <c r="M55" s="24" t="str">
        <f>IF(M14="","",('Physical Stats'!$N15/100)*M14)</f>
        <v/>
      </c>
      <c r="N55" s="24" t="str">
        <f>IF(N14="","",('Physical Stats'!$N15/100)*N14)</f>
        <v/>
      </c>
      <c r="O55" s="24" t="str">
        <f>IF(O14="","",('Physical Stats'!$N15/100)*O14)</f>
        <v/>
      </c>
      <c r="P55" s="24" t="str">
        <f>IF(P14="","",('Physical Stats'!$N15/100)*P14)</f>
        <v/>
      </c>
      <c r="Q55" s="24" t="str">
        <f>IF(Q14="","",('Physical Stats'!$N15/100)*Q14)</f>
        <v/>
      </c>
      <c r="R55" s="24" t="str">
        <f>IF(R14="","",('Physical Stats'!$N15/100)*R14)</f>
        <v/>
      </c>
      <c r="S55" s="226" t="str">
        <f>IF(S14="","",('Physical Stats'!$N15/100)*S14)</f>
        <v/>
      </c>
      <c r="T55" s="400"/>
      <c r="V55" s="396"/>
      <c r="W55" s="121" t="str">
        <f t="shared" si="2"/>
        <v/>
      </c>
      <c r="X55" s="400"/>
    </row>
    <row r="56" spans="7:24" ht="20.149999999999999" customHeight="1" x14ac:dyDescent="0.35">
      <c r="G56" s="396"/>
      <c r="H56" s="23" t="str">
        <f t="shared" si="1"/>
        <v/>
      </c>
      <c r="I56" s="24" t="str">
        <f t="shared" si="1"/>
        <v/>
      </c>
      <c r="J56" s="24" t="str">
        <f t="shared" si="1"/>
        <v/>
      </c>
      <c r="K56" s="52" t="str">
        <f t="shared" si="1"/>
        <v/>
      </c>
      <c r="L56" s="23" t="str">
        <f>IF(L15="","",('Physical Stats'!$N16/100)*L15)</f>
        <v/>
      </c>
      <c r="M56" s="24" t="str">
        <f>IF(M15="","",('Physical Stats'!$N16/100)*M15)</f>
        <v/>
      </c>
      <c r="N56" s="24" t="str">
        <f>IF(N15="","",('Physical Stats'!$N16/100)*N15)</f>
        <v/>
      </c>
      <c r="O56" s="24" t="str">
        <f>IF(O15="","",('Physical Stats'!$N16/100)*O15)</f>
        <v/>
      </c>
      <c r="P56" s="24" t="str">
        <f>IF(P15="","",('Physical Stats'!$N16/100)*P15)</f>
        <v/>
      </c>
      <c r="Q56" s="24" t="str">
        <f>IF(Q15="","",('Physical Stats'!$N16/100)*Q15)</f>
        <v/>
      </c>
      <c r="R56" s="24" t="str">
        <f>IF(R15="","",('Physical Stats'!$N16/100)*R15)</f>
        <v/>
      </c>
      <c r="S56" s="226" t="str">
        <f>IF(S15="","",('Physical Stats'!$N16/100)*S15)</f>
        <v/>
      </c>
      <c r="T56" s="400"/>
      <c r="V56" s="396"/>
      <c r="W56" s="121" t="str">
        <f t="shared" si="2"/>
        <v/>
      </c>
      <c r="X56" s="400"/>
    </row>
    <row r="57" spans="7:24" ht="20.149999999999999" customHeight="1" x14ac:dyDescent="0.35">
      <c r="G57" s="396"/>
      <c r="H57" s="23" t="str">
        <f t="shared" si="1"/>
        <v/>
      </c>
      <c r="I57" s="24" t="str">
        <f t="shared" si="1"/>
        <v/>
      </c>
      <c r="J57" s="24" t="str">
        <f t="shared" si="1"/>
        <v/>
      </c>
      <c r="K57" s="52" t="str">
        <f t="shared" si="1"/>
        <v/>
      </c>
      <c r="L57" s="23" t="str">
        <f>IF(L16="","",('Physical Stats'!$N17/100)*L16)</f>
        <v/>
      </c>
      <c r="M57" s="24" t="str">
        <f>IF(M16="","",('Physical Stats'!$N17/100)*M16)</f>
        <v/>
      </c>
      <c r="N57" s="24" t="str">
        <f>IF(N16="","",('Physical Stats'!$N17/100)*N16)</f>
        <v/>
      </c>
      <c r="O57" s="24" t="str">
        <f>IF(O16="","",('Physical Stats'!$N17/100)*O16)</f>
        <v/>
      </c>
      <c r="P57" s="24" t="str">
        <f>IF(P16="","",('Physical Stats'!$N17/100)*P16)</f>
        <v/>
      </c>
      <c r="Q57" s="24" t="str">
        <f>IF(Q16="","",('Physical Stats'!$N17/100)*Q16)</f>
        <v/>
      </c>
      <c r="R57" s="24" t="str">
        <f>IF(R16="","",('Physical Stats'!$N17/100)*R16)</f>
        <v/>
      </c>
      <c r="S57" s="226" t="str">
        <f>IF(S16="","",('Physical Stats'!$N17/100)*S16)</f>
        <v/>
      </c>
      <c r="T57" s="400"/>
      <c r="V57" s="396"/>
      <c r="W57" s="121" t="str">
        <f t="shared" si="2"/>
        <v/>
      </c>
      <c r="X57" s="400"/>
    </row>
    <row r="58" spans="7:24" ht="20.149999999999999" customHeight="1" x14ac:dyDescent="0.35">
      <c r="G58" s="396"/>
      <c r="H58" s="23" t="str">
        <f t="shared" si="1"/>
        <v/>
      </c>
      <c r="I58" s="24" t="str">
        <f t="shared" si="1"/>
        <v/>
      </c>
      <c r="J58" s="24" t="str">
        <f t="shared" si="1"/>
        <v/>
      </c>
      <c r="K58" s="52" t="str">
        <f t="shared" si="1"/>
        <v/>
      </c>
      <c r="L58" s="23" t="str">
        <f>IF(L17="","",('Physical Stats'!$N18/100)*L17)</f>
        <v/>
      </c>
      <c r="M58" s="24" t="str">
        <f>IF(M17="","",('Physical Stats'!$N18/100)*M17)</f>
        <v/>
      </c>
      <c r="N58" s="24" t="str">
        <f>IF(N17="","",('Physical Stats'!$N18/100)*N17)</f>
        <v/>
      </c>
      <c r="O58" s="24" t="str">
        <f>IF(O17="","",('Physical Stats'!$N18/100)*O17)</f>
        <v/>
      </c>
      <c r="P58" s="24" t="str">
        <f>IF(P17="","",('Physical Stats'!$N18/100)*P17)</f>
        <v/>
      </c>
      <c r="Q58" s="24" t="str">
        <f>IF(Q17="","",('Physical Stats'!$N18/100)*Q17)</f>
        <v/>
      </c>
      <c r="R58" s="24" t="str">
        <f>IF(R17="","",('Physical Stats'!$N18/100)*R17)</f>
        <v/>
      </c>
      <c r="S58" s="226" t="str">
        <f>IF(S17="","",('Physical Stats'!$N18/100)*S17)</f>
        <v/>
      </c>
      <c r="T58" s="400"/>
      <c r="V58" s="396"/>
      <c r="W58" s="121" t="str">
        <f t="shared" si="2"/>
        <v/>
      </c>
      <c r="X58" s="400"/>
    </row>
    <row r="59" spans="7:24" ht="20.149999999999999" customHeight="1" x14ac:dyDescent="0.35">
      <c r="G59" s="396"/>
      <c r="H59" s="23" t="str">
        <f t="shared" ref="H59:K68" si="3">IF(H18="","",H18)</f>
        <v/>
      </c>
      <c r="I59" s="24" t="str">
        <f t="shared" si="3"/>
        <v/>
      </c>
      <c r="J59" s="24" t="str">
        <f t="shared" si="3"/>
        <v/>
      </c>
      <c r="K59" s="52" t="str">
        <f t="shared" si="3"/>
        <v/>
      </c>
      <c r="L59" s="23" t="str">
        <f>IF(L18="","",('Physical Stats'!$N19/100)*L18)</f>
        <v/>
      </c>
      <c r="M59" s="24" t="str">
        <f>IF(M18="","",('Physical Stats'!$N19/100)*M18)</f>
        <v/>
      </c>
      <c r="N59" s="24" t="str">
        <f>IF(N18="","",('Physical Stats'!$N19/100)*N18)</f>
        <v/>
      </c>
      <c r="O59" s="24" t="str">
        <f>IF(O18="","",('Physical Stats'!$N19/100)*O18)</f>
        <v/>
      </c>
      <c r="P59" s="24" t="str">
        <f>IF(P18="","",('Physical Stats'!$N19/100)*P18)</f>
        <v/>
      </c>
      <c r="Q59" s="24" t="str">
        <f>IF(Q18="","",('Physical Stats'!$N19/100)*Q18)</f>
        <v/>
      </c>
      <c r="R59" s="24" t="str">
        <f>IF(R18="","",('Physical Stats'!$N19/100)*R18)</f>
        <v/>
      </c>
      <c r="S59" s="226" t="str">
        <f>IF(S18="","",('Physical Stats'!$N19/100)*S18)</f>
        <v/>
      </c>
      <c r="T59" s="400"/>
      <c r="V59" s="396"/>
      <c r="W59" s="121" t="str">
        <f t="shared" si="2"/>
        <v/>
      </c>
      <c r="X59" s="400"/>
    </row>
    <row r="60" spans="7:24" ht="20.149999999999999" customHeight="1" x14ac:dyDescent="0.35">
      <c r="G60" s="396"/>
      <c r="H60" s="23" t="str">
        <f t="shared" si="3"/>
        <v/>
      </c>
      <c r="I60" s="24" t="str">
        <f t="shared" si="3"/>
        <v/>
      </c>
      <c r="J60" s="24" t="str">
        <f t="shared" si="3"/>
        <v/>
      </c>
      <c r="K60" s="52" t="str">
        <f t="shared" si="3"/>
        <v/>
      </c>
      <c r="L60" s="23" t="str">
        <f>IF(L19="","",('Physical Stats'!$N20/100)*L19)</f>
        <v/>
      </c>
      <c r="M60" s="24" t="str">
        <f>IF(M19="","",('Physical Stats'!$N20/100)*M19)</f>
        <v/>
      </c>
      <c r="N60" s="24" t="str">
        <f>IF(N19="","",('Physical Stats'!$N20/100)*N19)</f>
        <v/>
      </c>
      <c r="O60" s="24" t="str">
        <f>IF(O19="","",('Physical Stats'!$N20/100)*O19)</f>
        <v/>
      </c>
      <c r="P60" s="24" t="str">
        <f>IF(P19="","",('Physical Stats'!$N20/100)*P19)</f>
        <v/>
      </c>
      <c r="Q60" s="24" t="str">
        <f>IF(Q19="","",('Physical Stats'!$N20/100)*Q19)</f>
        <v/>
      </c>
      <c r="R60" s="24" t="str">
        <f>IF(R19="","",('Physical Stats'!$N20/100)*R19)</f>
        <v/>
      </c>
      <c r="S60" s="226" t="str">
        <f>IF(S19="","",('Physical Stats'!$N20/100)*S19)</f>
        <v/>
      </c>
      <c r="T60" s="400"/>
      <c r="V60" s="396"/>
      <c r="W60" s="121" t="str">
        <f t="shared" si="2"/>
        <v/>
      </c>
      <c r="X60" s="400"/>
    </row>
    <row r="61" spans="7:24" ht="20.149999999999999" customHeight="1" x14ac:dyDescent="0.35">
      <c r="G61" s="396"/>
      <c r="H61" s="23" t="str">
        <f t="shared" si="3"/>
        <v/>
      </c>
      <c r="I61" s="24" t="str">
        <f t="shared" si="3"/>
        <v/>
      </c>
      <c r="J61" s="24" t="str">
        <f t="shared" si="3"/>
        <v/>
      </c>
      <c r="K61" s="52" t="str">
        <f t="shared" si="3"/>
        <v/>
      </c>
      <c r="L61" s="23" t="str">
        <f>IF(L20="","",('Physical Stats'!$N21/100)*L20)</f>
        <v/>
      </c>
      <c r="M61" s="24" t="str">
        <f>IF(M20="","",('Physical Stats'!$N21/100)*M20)</f>
        <v/>
      </c>
      <c r="N61" s="24" t="str">
        <f>IF(N20="","",('Physical Stats'!$N21/100)*N20)</f>
        <v/>
      </c>
      <c r="O61" s="24" t="str">
        <f>IF(O20="","",('Physical Stats'!$N21/100)*O20)</f>
        <v/>
      </c>
      <c r="P61" s="24" t="str">
        <f>IF(P20="","",('Physical Stats'!$N21/100)*P20)</f>
        <v/>
      </c>
      <c r="Q61" s="24" t="str">
        <f>IF(Q20="","",('Physical Stats'!$N21/100)*Q20)</f>
        <v/>
      </c>
      <c r="R61" s="24" t="str">
        <f>IF(R20="","",('Physical Stats'!$N21/100)*R20)</f>
        <v/>
      </c>
      <c r="S61" s="226" t="str">
        <f>IF(S20="","",('Physical Stats'!$N21/100)*S20)</f>
        <v/>
      </c>
      <c r="T61" s="400"/>
      <c r="V61" s="396"/>
      <c r="W61" s="121" t="str">
        <f t="shared" si="2"/>
        <v/>
      </c>
      <c r="X61" s="400"/>
    </row>
    <row r="62" spans="7:24" ht="20.149999999999999" customHeight="1" x14ac:dyDescent="0.35">
      <c r="G62" s="396"/>
      <c r="H62" s="23" t="str">
        <f t="shared" si="3"/>
        <v/>
      </c>
      <c r="I62" s="24" t="str">
        <f t="shared" si="3"/>
        <v/>
      </c>
      <c r="J62" s="24" t="str">
        <f t="shared" si="3"/>
        <v/>
      </c>
      <c r="K62" s="52" t="str">
        <f t="shared" si="3"/>
        <v/>
      </c>
      <c r="L62" s="23" t="str">
        <f>IF(L21="","",('Physical Stats'!$N22/100)*L21)</f>
        <v/>
      </c>
      <c r="M62" s="24" t="str">
        <f>IF(M21="","",('Physical Stats'!$N22/100)*M21)</f>
        <v/>
      </c>
      <c r="N62" s="24" t="str">
        <f>IF(N21="","",('Physical Stats'!$N22/100)*N21)</f>
        <v/>
      </c>
      <c r="O62" s="24" t="str">
        <f>IF(O21="","",('Physical Stats'!$N22/100)*O21)</f>
        <v/>
      </c>
      <c r="P62" s="24" t="str">
        <f>IF(P21="","",('Physical Stats'!$N22/100)*P21)</f>
        <v/>
      </c>
      <c r="Q62" s="24" t="str">
        <f>IF(Q21="","",('Physical Stats'!$N22/100)*Q21)</f>
        <v/>
      </c>
      <c r="R62" s="24" t="str">
        <f>IF(R21="","",('Physical Stats'!$N22/100)*R21)</f>
        <v/>
      </c>
      <c r="S62" s="226" t="str">
        <f>IF(S21="","",('Physical Stats'!$N22/100)*S21)</f>
        <v/>
      </c>
      <c r="T62" s="400"/>
      <c r="V62" s="396"/>
      <c r="W62" s="121" t="str">
        <f t="shared" si="2"/>
        <v/>
      </c>
      <c r="X62" s="400"/>
    </row>
    <row r="63" spans="7:24" ht="20.149999999999999" customHeight="1" x14ac:dyDescent="0.35">
      <c r="G63" s="396"/>
      <c r="H63" s="23" t="str">
        <f t="shared" si="3"/>
        <v/>
      </c>
      <c r="I63" s="24" t="str">
        <f t="shared" si="3"/>
        <v/>
      </c>
      <c r="J63" s="24" t="str">
        <f t="shared" si="3"/>
        <v/>
      </c>
      <c r="K63" s="52" t="str">
        <f t="shared" si="3"/>
        <v/>
      </c>
      <c r="L63" s="23" t="str">
        <f>IF(L22="","",('Physical Stats'!$N23/100)*L22)</f>
        <v/>
      </c>
      <c r="M63" s="24" t="str">
        <f>IF(M22="","",('Physical Stats'!$N23/100)*M22)</f>
        <v/>
      </c>
      <c r="N63" s="24" t="str">
        <f>IF(N22="","",('Physical Stats'!$N23/100)*N22)</f>
        <v/>
      </c>
      <c r="O63" s="24" t="str">
        <f>IF(O22="","",('Physical Stats'!$N23/100)*O22)</f>
        <v/>
      </c>
      <c r="P63" s="24" t="str">
        <f>IF(P22="","",('Physical Stats'!$N23/100)*P22)</f>
        <v/>
      </c>
      <c r="Q63" s="24" t="str">
        <f>IF(Q22="","",('Physical Stats'!$N23/100)*Q22)</f>
        <v/>
      </c>
      <c r="R63" s="24" t="str">
        <f>IF(R22="","",('Physical Stats'!$N23/100)*R22)</f>
        <v/>
      </c>
      <c r="S63" s="226" t="str">
        <f>IF(S22="","",('Physical Stats'!$N23/100)*S22)</f>
        <v/>
      </c>
      <c r="T63" s="400"/>
      <c r="V63" s="396"/>
      <c r="W63" s="121" t="str">
        <f t="shared" si="2"/>
        <v/>
      </c>
      <c r="X63" s="400"/>
    </row>
    <row r="64" spans="7:24" ht="20.149999999999999" customHeight="1" x14ac:dyDescent="0.35">
      <c r="G64" s="396"/>
      <c r="H64" s="23" t="str">
        <f t="shared" si="3"/>
        <v/>
      </c>
      <c r="I64" s="24" t="str">
        <f t="shared" si="3"/>
        <v/>
      </c>
      <c r="J64" s="24" t="str">
        <f t="shared" si="3"/>
        <v/>
      </c>
      <c r="K64" s="52" t="str">
        <f t="shared" si="3"/>
        <v/>
      </c>
      <c r="L64" s="23" t="str">
        <f>IF(L23="","",('Physical Stats'!$N24/100)*L23)</f>
        <v/>
      </c>
      <c r="M64" s="24" t="str">
        <f>IF(M23="","",('Physical Stats'!$N24/100)*M23)</f>
        <v/>
      </c>
      <c r="N64" s="24" t="str">
        <f>IF(N23="","",('Physical Stats'!$N24/100)*N23)</f>
        <v/>
      </c>
      <c r="O64" s="24" t="str">
        <f>IF(O23="","",('Physical Stats'!$N24/100)*O23)</f>
        <v/>
      </c>
      <c r="P64" s="24" t="str">
        <f>IF(P23="","",('Physical Stats'!$N24/100)*P23)</f>
        <v/>
      </c>
      <c r="Q64" s="24" t="str">
        <f>IF(Q23="","",('Physical Stats'!$N24/100)*Q23)</f>
        <v/>
      </c>
      <c r="R64" s="24" t="str">
        <f>IF(R23="","",('Physical Stats'!$N24/100)*R23)</f>
        <v/>
      </c>
      <c r="S64" s="226" t="str">
        <f>IF(S23="","",('Physical Stats'!$N24/100)*S23)</f>
        <v/>
      </c>
      <c r="T64" s="400"/>
      <c r="V64" s="396"/>
      <c r="W64" s="121" t="str">
        <f t="shared" si="2"/>
        <v/>
      </c>
      <c r="X64" s="400"/>
    </row>
    <row r="65" spans="7:24" ht="20.149999999999999" customHeight="1" x14ac:dyDescent="0.35">
      <c r="G65" s="396"/>
      <c r="H65" s="23" t="str">
        <f t="shared" si="3"/>
        <v/>
      </c>
      <c r="I65" s="24" t="str">
        <f t="shared" si="3"/>
        <v/>
      </c>
      <c r="J65" s="24" t="str">
        <f t="shared" si="3"/>
        <v/>
      </c>
      <c r="K65" s="52" t="str">
        <f t="shared" si="3"/>
        <v/>
      </c>
      <c r="L65" s="23" t="str">
        <f>IF(L24="","",('Physical Stats'!$N25/100)*L24)</f>
        <v/>
      </c>
      <c r="M65" s="24" t="str">
        <f>IF(M24="","",('Physical Stats'!$N25/100)*M24)</f>
        <v/>
      </c>
      <c r="N65" s="24" t="str">
        <f>IF(N24="","",('Physical Stats'!$N25/100)*N24)</f>
        <v/>
      </c>
      <c r="O65" s="24" t="str">
        <f>IF(O24="","",('Physical Stats'!$N25/100)*O24)</f>
        <v/>
      </c>
      <c r="P65" s="24" t="str">
        <f>IF(P24="","",('Physical Stats'!$N25/100)*P24)</f>
        <v/>
      </c>
      <c r="Q65" s="24" t="str">
        <f>IF(Q24="","",('Physical Stats'!$N25/100)*Q24)</f>
        <v/>
      </c>
      <c r="R65" s="24" t="str">
        <f>IF(R24="","",('Physical Stats'!$N25/100)*R24)</f>
        <v/>
      </c>
      <c r="S65" s="226" t="str">
        <f>IF(S24="","",('Physical Stats'!$N25/100)*S24)</f>
        <v/>
      </c>
      <c r="T65" s="400"/>
      <c r="V65" s="396"/>
      <c r="W65" s="121" t="str">
        <f t="shared" si="2"/>
        <v/>
      </c>
      <c r="X65" s="400"/>
    </row>
    <row r="66" spans="7:24" ht="20.149999999999999" customHeight="1" x14ac:dyDescent="0.35">
      <c r="G66" s="396"/>
      <c r="H66" s="23" t="str">
        <f t="shared" si="3"/>
        <v/>
      </c>
      <c r="I66" s="24" t="str">
        <f t="shared" si="3"/>
        <v/>
      </c>
      <c r="J66" s="24" t="str">
        <f t="shared" si="3"/>
        <v/>
      </c>
      <c r="K66" s="52" t="str">
        <f t="shared" si="3"/>
        <v/>
      </c>
      <c r="L66" s="23" t="str">
        <f>IF(L25="","",('Physical Stats'!$N26/100)*L25)</f>
        <v/>
      </c>
      <c r="M66" s="24" t="str">
        <f>IF(M25="","",('Physical Stats'!$N26/100)*M25)</f>
        <v/>
      </c>
      <c r="N66" s="24" t="str">
        <f>IF(N25="","",('Physical Stats'!$N26/100)*N25)</f>
        <v/>
      </c>
      <c r="O66" s="24" t="str">
        <f>IF(O25="","",('Physical Stats'!$N26/100)*O25)</f>
        <v/>
      </c>
      <c r="P66" s="24" t="str">
        <f>IF(P25="","",('Physical Stats'!$N26/100)*P25)</f>
        <v/>
      </c>
      <c r="Q66" s="24" t="str">
        <f>IF(Q25="","",('Physical Stats'!$N26/100)*Q25)</f>
        <v/>
      </c>
      <c r="R66" s="24" t="str">
        <f>IF(R25="","",('Physical Stats'!$N26/100)*R25)</f>
        <v/>
      </c>
      <c r="S66" s="226" t="str">
        <f>IF(S25="","",('Physical Stats'!$N26/100)*S25)</f>
        <v/>
      </c>
      <c r="T66" s="400"/>
      <c r="V66" s="396"/>
      <c r="W66" s="121" t="str">
        <f t="shared" si="2"/>
        <v/>
      </c>
      <c r="X66" s="400"/>
    </row>
    <row r="67" spans="7:24" ht="20.149999999999999" customHeight="1" x14ac:dyDescent="0.35">
      <c r="G67" s="396"/>
      <c r="H67" s="23" t="str">
        <f t="shared" si="3"/>
        <v/>
      </c>
      <c r="I67" s="24" t="str">
        <f t="shared" si="3"/>
        <v/>
      </c>
      <c r="J67" s="24" t="str">
        <f t="shared" si="3"/>
        <v/>
      </c>
      <c r="K67" s="52" t="str">
        <f t="shared" si="3"/>
        <v/>
      </c>
      <c r="L67" s="23" t="str">
        <f>IF(L26="","",('Physical Stats'!$N27/100)*L26)</f>
        <v/>
      </c>
      <c r="M67" s="24" t="str">
        <f>IF(M26="","",('Physical Stats'!$N27/100)*M26)</f>
        <v/>
      </c>
      <c r="N67" s="24" t="str">
        <f>IF(N26="","",('Physical Stats'!$N27/100)*N26)</f>
        <v/>
      </c>
      <c r="O67" s="24" t="str">
        <f>IF(O26="","",('Physical Stats'!$N27/100)*O26)</f>
        <v/>
      </c>
      <c r="P67" s="24" t="str">
        <f>IF(P26="","",('Physical Stats'!$N27/100)*P26)</f>
        <v/>
      </c>
      <c r="Q67" s="24" t="str">
        <f>IF(Q26="","",('Physical Stats'!$N27/100)*Q26)</f>
        <v/>
      </c>
      <c r="R67" s="24" t="str">
        <f>IF(R26="","",('Physical Stats'!$N27/100)*R26)</f>
        <v/>
      </c>
      <c r="S67" s="226" t="str">
        <f>IF(S26="","",('Physical Stats'!$N27/100)*S26)</f>
        <v/>
      </c>
      <c r="T67" s="400"/>
      <c r="V67" s="396"/>
      <c r="W67" s="121" t="str">
        <f t="shared" si="2"/>
        <v/>
      </c>
      <c r="X67" s="400"/>
    </row>
    <row r="68" spans="7:24" ht="20.149999999999999" customHeight="1" x14ac:dyDescent="0.35">
      <c r="G68" s="396"/>
      <c r="H68" s="23" t="str">
        <f t="shared" si="3"/>
        <v/>
      </c>
      <c r="I68" s="24" t="str">
        <f t="shared" si="3"/>
        <v/>
      </c>
      <c r="J68" s="24" t="str">
        <f t="shared" si="3"/>
        <v/>
      </c>
      <c r="K68" s="52" t="str">
        <f t="shared" si="3"/>
        <v/>
      </c>
      <c r="L68" s="23" t="str">
        <f>IF(L27="","",('Physical Stats'!$N28/100)*L27)</f>
        <v/>
      </c>
      <c r="M68" s="24" t="str">
        <f>IF(M27="","",('Physical Stats'!$N28/100)*M27)</f>
        <v/>
      </c>
      <c r="N68" s="24" t="str">
        <f>IF(N27="","",('Physical Stats'!$N28/100)*N27)</f>
        <v/>
      </c>
      <c r="O68" s="24" t="str">
        <f>IF(O27="","",('Physical Stats'!$N28/100)*O27)</f>
        <v/>
      </c>
      <c r="P68" s="24" t="str">
        <f>IF(P27="","",('Physical Stats'!$N28/100)*P27)</f>
        <v/>
      </c>
      <c r="Q68" s="24" t="str">
        <f>IF(Q27="","",('Physical Stats'!$N28/100)*Q27)</f>
        <v/>
      </c>
      <c r="R68" s="24" t="str">
        <f>IF(R27="","",('Physical Stats'!$N28/100)*R27)</f>
        <v/>
      </c>
      <c r="S68" s="226" t="str">
        <f>IF(S27="","",('Physical Stats'!$N28/100)*S27)</f>
        <v/>
      </c>
      <c r="T68" s="400"/>
      <c r="V68" s="396"/>
      <c r="W68" s="121" t="str">
        <f t="shared" si="2"/>
        <v/>
      </c>
      <c r="X68" s="400"/>
    </row>
    <row r="69" spans="7:24" ht="20.149999999999999" customHeight="1" x14ac:dyDescent="0.35">
      <c r="G69" s="396"/>
      <c r="H69" s="23" t="str">
        <f t="shared" ref="H69:K78" si="4">IF(H28="","",H28)</f>
        <v/>
      </c>
      <c r="I69" s="24" t="str">
        <f t="shared" si="4"/>
        <v/>
      </c>
      <c r="J69" s="24" t="str">
        <f t="shared" si="4"/>
        <v/>
      </c>
      <c r="K69" s="52" t="str">
        <f t="shared" si="4"/>
        <v/>
      </c>
      <c r="L69" s="23" t="str">
        <f>IF(L28="","",('Physical Stats'!$N29/100)*L28)</f>
        <v/>
      </c>
      <c r="M69" s="24" t="str">
        <f>IF(M28="","",('Physical Stats'!$N29/100)*M28)</f>
        <v/>
      </c>
      <c r="N69" s="24" t="str">
        <f>IF(N28="","",('Physical Stats'!$N29/100)*N28)</f>
        <v/>
      </c>
      <c r="O69" s="24" t="str">
        <f>IF(O28="","",('Physical Stats'!$N29/100)*O28)</f>
        <v/>
      </c>
      <c r="P69" s="24" t="str">
        <f>IF(P28="","",('Physical Stats'!$N29/100)*P28)</f>
        <v/>
      </c>
      <c r="Q69" s="24" t="str">
        <f>IF(Q28="","",('Physical Stats'!$N29/100)*Q28)</f>
        <v/>
      </c>
      <c r="R69" s="24" t="str">
        <f>IF(R28="","",('Physical Stats'!$N29/100)*R28)</f>
        <v/>
      </c>
      <c r="S69" s="226" t="str">
        <f>IF(S28="","",('Physical Stats'!$N29/100)*S28)</f>
        <v/>
      </c>
      <c r="T69" s="400"/>
      <c r="V69" s="396"/>
      <c r="W69" s="121" t="str">
        <f t="shared" si="2"/>
        <v/>
      </c>
      <c r="X69" s="400"/>
    </row>
    <row r="70" spans="7:24" ht="20.149999999999999" customHeight="1" x14ac:dyDescent="0.35">
      <c r="G70" s="396"/>
      <c r="H70" s="23" t="str">
        <f t="shared" si="4"/>
        <v/>
      </c>
      <c r="I70" s="24" t="str">
        <f t="shared" si="4"/>
        <v/>
      </c>
      <c r="J70" s="24" t="str">
        <f t="shared" si="4"/>
        <v/>
      </c>
      <c r="K70" s="52" t="str">
        <f t="shared" si="4"/>
        <v/>
      </c>
      <c r="L70" s="23" t="str">
        <f>IF(L29="","",('Physical Stats'!$N30/100)*L29)</f>
        <v/>
      </c>
      <c r="M70" s="24" t="str">
        <f>IF(M29="","",('Physical Stats'!$N30/100)*M29)</f>
        <v/>
      </c>
      <c r="N70" s="24" t="str">
        <f>IF(N29="","",('Physical Stats'!$N30/100)*N29)</f>
        <v/>
      </c>
      <c r="O70" s="24" t="str">
        <f>IF(O29="","",('Physical Stats'!$N30/100)*O29)</f>
        <v/>
      </c>
      <c r="P70" s="24" t="str">
        <f>IF(P29="","",('Physical Stats'!$N30/100)*P29)</f>
        <v/>
      </c>
      <c r="Q70" s="24" t="str">
        <f>IF(Q29="","",('Physical Stats'!$N30/100)*Q29)</f>
        <v/>
      </c>
      <c r="R70" s="24" t="str">
        <f>IF(R29="","",('Physical Stats'!$N30/100)*R29)</f>
        <v/>
      </c>
      <c r="S70" s="226" t="str">
        <f>IF(S29="","",('Physical Stats'!$N30/100)*S29)</f>
        <v/>
      </c>
      <c r="T70" s="400"/>
      <c r="V70" s="396"/>
      <c r="W70" s="121" t="str">
        <f t="shared" si="2"/>
        <v/>
      </c>
      <c r="X70" s="400"/>
    </row>
    <row r="71" spans="7:24" ht="20.149999999999999" customHeight="1" x14ac:dyDescent="0.35">
      <c r="G71" s="396"/>
      <c r="H71" s="23" t="str">
        <f t="shared" si="4"/>
        <v/>
      </c>
      <c r="I71" s="24" t="str">
        <f t="shared" si="4"/>
        <v/>
      </c>
      <c r="J71" s="24" t="str">
        <f t="shared" si="4"/>
        <v/>
      </c>
      <c r="K71" s="52" t="str">
        <f t="shared" si="4"/>
        <v/>
      </c>
      <c r="L71" s="23" t="str">
        <f>IF(L30="","",('Physical Stats'!$N31/100)*L30)</f>
        <v/>
      </c>
      <c r="M71" s="24" t="str">
        <f>IF(M30="","",('Physical Stats'!$N31/100)*M30)</f>
        <v/>
      </c>
      <c r="N71" s="24" t="str">
        <f>IF(N30="","",('Physical Stats'!$N31/100)*N30)</f>
        <v/>
      </c>
      <c r="O71" s="24" t="str">
        <f>IF(O30="","",('Physical Stats'!$N31/100)*O30)</f>
        <v/>
      </c>
      <c r="P71" s="24" t="str">
        <f>IF(P30="","",('Physical Stats'!$N31/100)*P30)</f>
        <v/>
      </c>
      <c r="Q71" s="24" t="str">
        <f>IF(Q30="","",('Physical Stats'!$N31/100)*Q30)</f>
        <v/>
      </c>
      <c r="R71" s="24" t="str">
        <f>IF(R30="","",('Physical Stats'!$N31/100)*R30)</f>
        <v/>
      </c>
      <c r="S71" s="226" t="str">
        <f>IF(S30="","",('Physical Stats'!$N31/100)*S30)</f>
        <v/>
      </c>
      <c r="T71" s="400"/>
      <c r="V71" s="396"/>
      <c r="W71" s="121" t="str">
        <f t="shared" si="2"/>
        <v/>
      </c>
      <c r="X71" s="400"/>
    </row>
    <row r="72" spans="7:24" ht="20.149999999999999" customHeight="1" x14ac:dyDescent="0.35">
      <c r="G72" s="396"/>
      <c r="H72" s="23" t="str">
        <f t="shared" si="4"/>
        <v/>
      </c>
      <c r="I72" s="24" t="str">
        <f t="shared" si="4"/>
        <v/>
      </c>
      <c r="J72" s="24" t="str">
        <f t="shared" si="4"/>
        <v/>
      </c>
      <c r="K72" s="52" t="str">
        <f t="shared" si="4"/>
        <v/>
      </c>
      <c r="L72" s="23" t="str">
        <f>IF(L31="","",('Physical Stats'!$N32/100)*L31)</f>
        <v/>
      </c>
      <c r="M72" s="24" t="str">
        <f>IF(M31="","",('Physical Stats'!$N32/100)*M31)</f>
        <v/>
      </c>
      <c r="N72" s="24" t="str">
        <f>IF(N31="","",('Physical Stats'!$N32/100)*N31)</f>
        <v/>
      </c>
      <c r="O72" s="24" t="str">
        <f>IF(O31="","",('Physical Stats'!$N32/100)*O31)</f>
        <v/>
      </c>
      <c r="P72" s="24" t="str">
        <f>IF(P31="","",('Physical Stats'!$N32/100)*P31)</f>
        <v/>
      </c>
      <c r="Q72" s="24" t="str">
        <f>IF(Q31="","",('Physical Stats'!$N32/100)*Q31)</f>
        <v/>
      </c>
      <c r="R72" s="24" t="str">
        <f>IF(R31="","",('Physical Stats'!$N32/100)*R31)</f>
        <v/>
      </c>
      <c r="S72" s="226" t="str">
        <f>IF(S31="","",('Physical Stats'!$N32/100)*S31)</f>
        <v/>
      </c>
      <c r="T72" s="400"/>
      <c r="V72" s="396"/>
      <c r="W72" s="121" t="str">
        <f t="shared" si="2"/>
        <v/>
      </c>
      <c r="X72" s="400"/>
    </row>
    <row r="73" spans="7:24" ht="20.149999999999999" customHeight="1" x14ac:dyDescent="0.35">
      <c r="G73" s="396"/>
      <c r="H73" s="23" t="str">
        <f t="shared" si="4"/>
        <v/>
      </c>
      <c r="I73" s="24" t="str">
        <f t="shared" si="4"/>
        <v/>
      </c>
      <c r="J73" s="24" t="str">
        <f t="shared" si="4"/>
        <v/>
      </c>
      <c r="K73" s="52" t="str">
        <f t="shared" si="4"/>
        <v/>
      </c>
      <c r="L73" s="23" t="str">
        <f>IF(L32="","",('Physical Stats'!$N33/100)*L32)</f>
        <v/>
      </c>
      <c r="M73" s="24" t="str">
        <f>IF(M32="","",('Physical Stats'!$N33/100)*M32)</f>
        <v/>
      </c>
      <c r="N73" s="24" t="str">
        <f>IF(N32="","",('Physical Stats'!$N33/100)*N32)</f>
        <v/>
      </c>
      <c r="O73" s="24" t="str">
        <f>IF(O32="","",('Physical Stats'!$N33/100)*O32)</f>
        <v/>
      </c>
      <c r="P73" s="24" t="str">
        <f>IF(P32="","",('Physical Stats'!$N33/100)*P32)</f>
        <v/>
      </c>
      <c r="Q73" s="24" t="str">
        <f>IF(Q32="","",('Physical Stats'!$N33/100)*Q32)</f>
        <v/>
      </c>
      <c r="R73" s="24" t="str">
        <f>IF(R32="","",('Physical Stats'!$N33/100)*R32)</f>
        <v/>
      </c>
      <c r="S73" s="226" t="str">
        <f>IF(S32="","",('Physical Stats'!$N33/100)*S32)</f>
        <v/>
      </c>
      <c r="T73" s="400"/>
      <c r="V73" s="396"/>
      <c r="W73" s="121" t="str">
        <f t="shared" si="2"/>
        <v/>
      </c>
      <c r="X73" s="400"/>
    </row>
    <row r="74" spans="7:24" ht="20.149999999999999" customHeight="1" x14ac:dyDescent="0.35">
      <c r="G74" s="396"/>
      <c r="H74" s="23" t="str">
        <f t="shared" si="4"/>
        <v/>
      </c>
      <c r="I74" s="24" t="str">
        <f t="shared" si="4"/>
        <v/>
      </c>
      <c r="J74" s="24" t="str">
        <f t="shared" si="4"/>
        <v/>
      </c>
      <c r="K74" s="52" t="str">
        <f t="shared" si="4"/>
        <v/>
      </c>
      <c r="L74" s="23" t="str">
        <f>IF(L33="","",('Physical Stats'!$N34/100)*L33)</f>
        <v/>
      </c>
      <c r="M74" s="24" t="str">
        <f>IF(M33="","",('Physical Stats'!$N34/100)*M33)</f>
        <v/>
      </c>
      <c r="N74" s="24" t="str">
        <f>IF(N33="","",('Physical Stats'!$N34/100)*N33)</f>
        <v/>
      </c>
      <c r="O74" s="24" t="str">
        <f>IF(O33="","",('Physical Stats'!$N34/100)*O33)</f>
        <v/>
      </c>
      <c r="P74" s="24" t="str">
        <f>IF(P33="","",('Physical Stats'!$N34/100)*P33)</f>
        <v/>
      </c>
      <c r="Q74" s="24" t="str">
        <f>IF(Q33="","",('Physical Stats'!$N34/100)*Q33)</f>
        <v/>
      </c>
      <c r="R74" s="24" t="str">
        <f>IF(R33="","",('Physical Stats'!$N34/100)*R33)</f>
        <v/>
      </c>
      <c r="S74" s="226" t="str">
        <f>IF(S33="","",('Physical Stats'!$N34/100)*S33)</f>
        <v/>
      </c>
      <c r="T74" s="400"/>
      <c r="V74" s="396"/>
      <c r="W74" s="121" t="str">
        <f t="shared" si="2"/>
        <v/>
      </c>
      <c r="X74" s="400"/>
    </row>
    <row r="75" spans="7:24" ht="20.149999999999999" customHeight="1" x14ac:dyDescent="0.35">
      <c r="G75" s="396"/>
      <c r="H75" s="23" t="str">
        <f t="shared" si="4"/>
        <v/>
      </c>
      <c r="I75" s="24" t="str">
        <f t="shared" si="4"/>
        <v/>
      </c>
      <c r="J75" s="24" t="str">
        <f t="shared" si="4"/>
        <v/>
      </c>
      <c r="K75" s="52" t="str">
        <f t="shared" si="4"/>
        <v/>
      </c>
      <c r="L75" s="23" t="str">
        <f>IF(L34="","",('Physical Stats'!$N35/100)*L34)</f>
        <v/>
      </c>
      <c r="M75" s="24" t="str">
        <f>IF(M34="","",('Physical Stats'!$N35/100)*M34)</f>
        <v/>
      </c>
      <c r="N75" s="24" t="str">
        <f>IF(N34="","",('Physical Stats'!$N35/100)*N34)</f>
        <v/>
      </c>
      <c r="O75" s="24" t="str">
        <f>IF(O34="","",('Physical Stats'!$N35/100)*O34)</f>
        <v/>
      </c>
      <c r="P75" s="24" t="str">
        <f>IF(P34="","",('Physical Stats'!$N35/100)*P34)</f>
        <v/>
      </c>
      <c r="Q75" s="24" t="str">
        <f>IF(Q34="","",('Physical Stats'!$N35/100)*Q34)</f>
        <v/>
      </c>
      <c r="R75" s="24" t="str">
        <f>IF(R34="","",('Physical Stats'!$N35/100)*R34)</f>
        <v/>
      </c>
      <c r="S75" s="226" t="str">
        <f>IF(S34="","",('Physical Stats'!$N35/100)*S34)</f>
        <v/>
      </c>
      <c r="T75" s="400"/>
      <c r="V75" s="396"/>
      <c r="W75" s="121" t="str">
        <f t="shared" si="2"/>
        <v/>
      </c>
      <c r="X75" s="400"/>
    </row>
    <row r="76" spans="7:24" ht="20.149999999999999" customHeight="1" x14ac:dyDescent="0.35">
      <c r="G76" s="396"/>
      <c r="H76" s="23" t="str">
        <f t="shared" si="4"/>
        <v/>
      </c>
      <c r="I76" s="24" t="str">
        <f t="shared" si="4"/>
        <v/>
      </c>
      <c r="J76" s="24" t="str">
        <f t="shared" si="4"/>
        <v/>
      </c>
      <c r="K76" s="52" t="str">
        <f t="shared" si="4"/>
        <v/>
      </c>
      <c r="L76" s="23" t="str">
        <f>IF(L35="","",('Physical Stats'!$N36/100)*L35)</f>
        <v/>
      </c>
      <c r="M76" s="24" t="str">
        <f>IF(M35="","",('Physical Stats'!$N36/100)*M35)</f>
        <v/>
      </c>
      <c r="N76" s="24" t="str">
        <f>IF(N35="","",('Physical Stats'!$N36/100)*N35)</f>
        <v/>
      </c>
      <c r="O76" s="24" t="str">
        <f>IF(O35="","",('Physical Stats'!$N36/100)*O35)</f>
        <v/>
      </c>
      <c r="P76" s="24" t="str">
        <f>IF(P35="","",('Physical Stats'!$N36/100)*P35)</f>
        <v/>
      </c>
      <c r="Q76" s="24" t="str">
        <f>IF(Q35="","",('Physical Stats'!$N36/100)*Q35)</f>
        <v/>
      </c>
      <c r="R76" s="24" t="str">
        <f>IF(R35="","",('Physical Stats'!$N36/100)*R35)</f>
        <v/>
      </c>
      <c r="S76" s="226" t="str">
        <f>IF(S35="","",('Physical Stats'!$N36/100)*S35)</f>
        <v/>
      </c>
      <c r="T76" s="400"/>
      <c r="V76" s="396"/>
      <c r="W76" s="121" t="str">
        <f t="shared" si="2"/>
        <v/>
      </c>
      <c r="X76" s="400"/>
    </row>
    <row r="77" spans="7:24" ht="20.149999999999999" customHeight="1" x14ac:dyDescent="0.35">
      <c r="G77" s="396"/>
      <c r="H77" s="23" t="str">
        <f t="shared" si="4"/>
        <v/>
      </c>
      <c r="I77" s="24" t="str">
        <f t="shared" si="4"/>
        <v/>
      </c>
      <c r="J77" s="24" t="str">
        <f t="shared" si="4"/>
        <v/>
      </c>
      <c r="K77" s="52" t="str">
        <f t="shared" si="4"/>
        <v/>
      </c>
      <c r="L77" s="23" t="str">
        <f>IF(L36="","",('Physical Stats'!$N37/100)*L36)</f>
        <v/>
      </c>
      <c r="M77" s="24" t="str">
        <f>IF(M36="","",('Physical Stats'!$N37/100)*M36)</f>
        <v/>
      </c>
      <c r="N77" s="24" t="str">
        <f>IF(N36="","",('Physical Stats'!$N37/100)*N36)</f>
        <v/>
      </c>
      <c r="O77" s="24" t="str">
        <f>IF(O36="","",('Physical Stats'!$N37/100)*O36)</f>
        <v/>
      </c>
      <c r="P77" s="24" t="str">
        <f>IF(P36="","",('Physical Stats'!$N37/100)*P36)</f>
        <v/>
      </c>
      <c r="Q77" s="24" t="str">
        <f>IF(Q36="","",('Physical Stats'!$N37/100)*Q36)</f>
        <v/>
      </c>
      <c r="R77" s="24" t="str">
        <f>IF(R36="","",('Physical Stats'!$N37/100)*R36)</f>
        <v/>
      </c>
      <c r="S77" s="226" t="str">
        <f>IF(S36="","",('Physical Stats'!$N37/100)*S36)</f>
        <v/>
      </c>
      <c r="T77" s="400"/>
      <c r="V77" s="396"/>
      <c r="W77" s="121" t="str">
        <f t="shared" si="2"/>
        <v/>
      </c>
      <c r="X77" s="400"/>
    </row>
    <row r="78" spans="7:24" ht="20.149999999999999" customHeight="1" thickBot="1" x14ac:dyDescent="0.4">
      <c r="G78" s="396"/>
      <c r="H78" s="28" t="str">
        <f t="shared" si="4"/>
        <v/>
      </c>
      <c r="I78" s="29" t="str">
        <f t="shared" si="4"/>
        <v/>
      </c>
      <c r="J78" s="29" t="str">
        <f t="shared" si="4"/>
        <v/>
      </c>
      <c r="K78" s="53" t="str">
        <f t="shared" si="4"/>
        <v/>
      </c>
      <c r="L78" s="28" t="str">
        <f>IF(L37="","",('Physical Stats'!$N38/100)*L37)</f>
        <v/>
      </c>
      <c r="M78" s="29" t="str">
        <f>IF(M37="","",('Physical Stats'!$N38/100)*M37)</f>
        <v/>
      </c>
      <c r="N78" s="29" t="str">
        <f>IF(N37="","",('Physical Stats'!$N38/100)*N37)</f>
        <v/>
      </c>
      <c r="O78" s="29" t="str">
        <f>IF(O37="","",('Physical Stats'!$N38/100)*O37)</f>
        <v/>
      </c>
      <c r="P78" s="29" t="str">
        <f>IF(P37="","",('Physical Stats'!$N38/100)*P37)</f>
        <v/>
      </c>
      <c r="Q78" s="29" t="str">
        <f>IF(Q37="","",('Physical Stats'!$N38/100)*Q37)</f>
        <v/>
      </c>
      <c r="R78" s="29" t="str">
        <f>IF(R37="","",('Physical Stats'!$N38/100)*R37)</f>
        <v/>
      </c>
      <c r="S78" s="227" t="str">
        <f>IF(S37="","",('Physical Stats'!$N38/100)*S37)</f>
        <v/>
      </c>
      <c r="T78" s="400"/>
      <c r="V78" s="396"/>
      <c r="W78" s="122" t="str">
        <f t="shared" si="2"/>
        <v/>
      </c>
      <c r="X78" s="400"/>
    </row>
    <row r="79" spans="7:24" ht="20.149999999999999" customHeight="1" thickBot="1" x14ac:dyDescent="0.4">
      <c r="G79" s="396"/>
      <c r="H79" s="13"/>
      <c r="I79" s="14"/>
      <c r="J79" s="14"/>
      <c r="K79" s="54"/>
      <c r="L79" s="219" t="str">
        <f t="shared" ref="L79:S79" si="5">IF(COUNT(L49:L78)&lt;1,"", AVERAGE(L49:L78))</f>
        <v/>
      </c>
      <c r="M79" s="220" t="str">
        <f t="shared" si="5"/>
        <v/>
      </c>
      <c r="N79" s="220" t="str">
        <f t="shared" si="5"/>
        <v/>
      </c>
      <c r="O79" s="220" t="str">
        <f t="shared" si="5"/>
        <v/>
      </c>
      <c r="P79" s="231" t="str">
        <f t="shared" si="5"/>
        <v/>
      </c>
      <c r="Q79" s="220" t="str">
        <f t="shared" si="5"/>
        <v/>
      </c>
      <c r="R79" s="220" t="str">
        <f t="shared" si="5"/>
        <v/>
      </c>
      <c r="S79" s="228" t="str">
        <f t="shared" si="5"/>
        <v/>
      </c>
      <c r="T79" s="400"/>
      <c r="V79" s="396"/>
      <c r="W79" s="307" t="str">
        <f t="shared" ref="W79" si="6">IF(COUNT(W49:W78)&lt;1,"", AVERAGE(W49:W78))</f>
        <v/>
      </c>
      <c r="X79" s="400"/>
    </row>
    <row r="80" spans="7:24" ht="20.149999999999999" customHeight="1" thickBot="1" x14ac:dyDescent="0.4">
      <c r="G80" s="397"/>
      <c r="H80" s="413"/>
      <c r="I80" s="413"/>
      <c r="J80" s="413"/>
      <c r="K80" s="402"/>
      <c r="L80" s="414"/>
      <c r="M80" s="414"/>
      <c r="N80" s="414"/>
      <c r="O80" s="414"/>
      <c r="P80" s="414"/>
      <c r="Q80" s="414"/>
      <c r="R80" s="414"/>
      <c r="S80" s="414"/>
      <c r="T80" s="399"/>
      <c r="V80" s="397"/>
      <c r="W80" s="398"/>
      <c r="X80" s="399"/>
    </row>
    <row r="81" spans="7:24" ht="20.149999999999999" customHeight="1" x14ac:dyDescent="0.35"/>
    <row r="82" spans="7:24" ht="20.149999999999999" customHeight="1" x14ac:dyDescent="0.35"/>
    <row r="83" spans="7:24" ht="20.149999999999999" customHeight="1" thickBot="1" x14ac:dyDescent="0.4">
      <c r="H83" s="19" t="s">
        <v>91</v>
      </c>
    </row>
    <row r="84" spans="7:24" ht="20.149999999999999" customHeight="1" thickBot="1" x14ac:dyDescent="0.4">
      <c r="G84" s="395"/>
      <c r="H84" s="393"/>
      <c r="I84" s="393"/>
      <c r="J84" s="393"/>
      <c r="K84" s="393"/>
      <c r="L84" s="393"/>
      <c r="M84" s="393"/>
      <c r="N84" s="393"/>
      <c r="O84" s="393"/>
      <c r="P84" s="419"/>
      <c r="Q84" s="393"/>
      <c r="R84" s="393"/>
      <c r="S84" s="393"/>
      <c r="T84" s="394"/>
      <c r="V84" s="395"/>
      <c r="W84" s="393"/>
      <c r="X84" s="394"/>
    </row>
    <row r="85" spans="7:24" ht="20.149999999999999" customHeight="1" x14ac:dyDescent="0.35">
      <c r="G85" s="396"/>
      <c r="H85" s="467" t="s">
        <v>23</v>
      </c>
      <c r="I85" s="470" t="s">
        <v>9</v>
      </c>
      <c r="J85" s="470" t="s">
        <v>78</v>
      </c>
      <c r="K85" s="527" t="s">
        <v>24</v>
      </c>
      <c r="L85" s="520" t="s">
        <v>134</v>
      </c>
      <c r="M85" s="521"/>
      <c r="N85" s="521"/>
      <c r="O85" s="521"/>
      <c r="P85" s="521"/>
      <c r="Q85" s="521"/>
      <c r="R85" s="521"/>
      <c r="S85" s="522"/>
      <c r="T85" s="400"/>
      <c r="V85" s="396"/>
      <c r="W85" s="525" t="s">
        <v>129</v>
      </c>
      <c r="X85" s="400"/>
    </row>
    <row r="86" spans="7:24" ht="20.149999999999999" customHeight="1" thickBot="1" x14ac:dyDescent="0.4">
      <c r="G86" s="396"/>
      <c r="H86" s="469"/>
      <c r="I86" s="472"/>
      <c r="J86" s="472"/>
      <c r="K86" s="500"/>
      <c r="L86" s="154" t="s">
        <v>114</v>
      </c>
      <c r="M86" s="10" t="s">
        <v>115</v>
      </c>
      <c r="N86" s="10" t="s">
        <v>116</v>
      </c>
      <c r="O86" s="17" t="s">
        <v>117</v>
      </c>
      <c r="P86" s="17" t="s">
        <v>118</v>
      </c>
      <c r="Q86" s="17" t="s">
        <v>119</v>
      </c>
      <c r="R86" s="10" t="s">
        <v>120</v>
      </c>
      <c r="S86" s="11" t="s">
        <v>121</v>
      </c>
      <c r="T86" s="400"/>
      <c r="V86" s="396"/>
      <c r="W86" s="526"/>
      <c r="X86" s="400"/>
    </row>
    <row r="87" spans="7:24" ht="20.149999999999999" customHeight="1" x14ac:dyDescent="0.35">
      <c r="G87" s="396"/>
      <c r="H87" s="20" t="str">
        <f t="shared" ref="H87:J116" si="7">IF(H49="","",H49)</f>
        <v/>
      </c>
      <c r="I87" s="21" t="str">
        <f>IF(J87="y","",I49)</f>
        <v/>
      </c>
      <c r="J87" s="21" t="str">
        <f t="shared" si="7"/>
        <v/>
      </c>
      <c r="K87" s="36" t="str">
        <f>IF(J87="y","",K49)</f>
        <v/>
      </c>
      <c r="L87" s="20" t="str">
        <f>IF($J49="y","",L49)</f>
        <v/>
      </c>
      <c r="M87" s="21" t="str">
        <f t="shared" ref="M87:S87" si="8">IF($J49="y","",M49)</f>
        <v/>
      </c>
      <c r="N87" s="21" t="str">
        <f t="shared" si="8"/>
        <v/>
      </c>
      <c r="O87" s="21" t="str">
        <f t="shared" si="8"/>
        <v/>
      </c>
      <c r="P87" s="21" t="str">
        <f t="shared" si="8"/>
        <v/>
      </c>
      <c r="Q87" s="21" t="str">
        <f t="shared" si="8"/>
        <v/>
      </c>
      <c r="R87" s="21" t="str">
        <f t="shared" si="8"/>
        <v/>
      </c>
      <c r="S87" s="225" t="str">
        <f t="shared" si="8"/>
        <v/>
      </c>
      <c r="T87" s="400"/>
      <c r="V87" s="396"/>
      <c r="W87" s="305" t="str">
        <f t="shared" ref="W87" si="9">IF($J49="y","",W49)</f>
        <v/>
      </c>
      <c r="X87" s="400"/>
    </row>
    <row r="88" spans="7:24" ht="20.149999999999999" customHeight="1" x14ac:dyDescent="0.35">
      <c r="G88" s="396"/>
      <c r="H88" s="23" t="str">
        <f t="shared" si="7"/>
        <v/>
      </c>
      <c r="I88" s="24" t="str">
        <f t="shared" ref="I88:I116" si="10">IF(J88="y","",I50)</f>
        <v/>
      </c>
      <c r="J88" s="24" t="str">
        <f t="shared" si="7"/>
        <v/>
      </c>
      <c r="K88" s="37" t="str">
        <f t="shared" ref="K88:K116" si="11">IF(J88="y","",K50)</f>
        <v/>
      </c>
      <c r="L88" s="23" t="str">
        <f t="shared" ref="L88:S88" si="12">IF($J50="y","",L50)</f>
        <v/>
      </c>
      <c r="M88" s="24" t="str">
        <f t="shared" si="12"/>
        <v/>
      </c>
      <c r="N88" s="24" t="str">
        <f t="shared" si="12"/>
        <v/>
      </c>
      <c r="O88" s="24" t="str">
        <f t="shared" si="12"/>
        <v/>
      </c>
      <c r="P88" s="24" t="str">
        <f t="shared" si="12"/>
        <v/>
      </c>
      <c r="Q88" s="24" t="str">
        <f t="shared" si="12"/>
        <v/>
      </c>
      <c r="R88" s="24" t="str">
        <f t="shared" si="12"/>
        <v/>
      </c>
      <c r="S88" s="226" t="str">
        <f t="shared" si="12"/>
        <v/>
      </c>
      <c r="T88" s="400"/>
      <c r="V88" s="396"/>
      <c r="W88" s="121" t="str">
        <f t="shared" ref="W88" si="13">IF($J50="y","",W50)</f>
        <v/>
      </c>
      <c r="X88" s="400"/>
    </row>
    <row r="89" spans="7:24" ht="20.149999999999999" customHeight="1" x14ac:dyDescent="0.35">
      <c r="G89" s="396"/>
      <c r="H89" s="23" t="str">
        <f t="shared" si="7"/>
        <v/>
      </c>
      <c r="I89" s="24" t="str">
        <f t="shared" si="10"/>
        <v/>
      </c>
      <c r="J89" s="24" t="str">
        <f t="shared" si="7"/>
        <v/>
      </c>
      <c r="K89" s="37" t="str">
        <f t="shared" si="11"/>
        <v/>
      </c>
      <c r="L89" s="23" t="str">
        <f t="shared" ref="L89:S89" si="14">IF($J51="y","",L51)</f>
        <v/>
      </c>
      <c r="M89" s="24" t="str">
        <f t="shared" si="14"/>
        <v/>
      </c>
      <c r="N89" s="24" t="str">
        <f t="shared" si="14"/>
        <v/>
      </c>
      <c r="O89" s="24" t="str">
        <f t="shared" si="14"/>
        <v/>
      </c>
      <c r="P89" s="24" t="str">
        <f t="shared" si="14"/>
        <v/>
      </c>
      <c r="Q89" s="24" t="str">
        <f t="shared" si="14"/>
        <v/>
      </c>
      <c r="R89" s="24" t="str">
        <f t="shared" si="14"/>
        <v/>
      </c>
      <c r="S89" s="226" t="str">
        <f t="shared" si="14"/>
        <v/>
      </c>
      <c r="T89" s="400"/>
      <c r="V89" s="396"/>
      <c r="W89" s="121" t="str">
        <f t="shared" ref="W89" si="15">IF($J51="y","",W51)</f>
        <v/>
      </c>
      <c r="X89" s="400"/>
    </row>
    <row r="90" spans="7:24" ht="20.149999999999999" customHeight="1" x14ac:dyDescent="0.35">
      <c r="G90" s="396"/>
      <c r="H90" s="23" t="str">
        <f t="shared" si="7"/>
        <v/>
      </c>
      <c r="I90" s="24" t="str">
        <f t="shared" si="10"/>
        <v/>
      </c>
      <c r="J90" s="24" t="str">
        <f t="shared" si="7"/>
        <v/>
      </c>
      <c r="K90" s="37" t="str">
        <f t="shared" si="11"/>
        <v/>
      </c>
      <c r="L90" s="23" t="str">
        <f t="shared" ref="L90:S90" si="16">IF($J52="y","",L52)</f>
        <v/>
      </c>
      <c r="M90" s="24" t="str">
        <f t="shared" si="16"/>
        <v/>
      </c>
      <c r="N90" s="24" t="str">
        <f t="shared" si="16"/>
        <v/>
      </c>
      <c r="O90" s="24" t="str">
        <f t="shared" si="16"/>
        <v/>
      </c>
      <c r="P90" s="24" t="str">
        <f t="shared" si="16"/>
        <v/>
      </c>
      <c r="Q90" s="24" t="str">
        <f t="shared" si="16"/>
        <v/>
      </c>
      <c r="R90" s="24" t="str">
        <f t="shared" si="16"/>
        <v/>
      </c>
      <c r="S90" s="226" t="str">
        <f t="shared" si="16"/>
        <v/>
      </c>
      <c r="T90" s="400"/>
      <c r="V90" s="396"/>
      <c r="W90" s="121" t="str">
        <f t="shared" ref="W90" si="17">IF($J52="y","",W52)</f>
        <v/>
      </c>
      <c r="X90" s="400"/>
    </row>
    <row r="91" spans="7:24" ht="20.149999999999999" customHeight="1" x14ac:dyDescent="0.35">
      <c r="G91" s="396"/>
      <c r="H91" s="23" t="str">
        <f t="shared" si="7"/>
        <v/>
      </c>
      <c r="I91" s="24" t="str">
        <f t="shared" si="10"/>
        <v/>
      </c>
      <c r="J91" s="24" t="str">
        <f t="shared" si="7"/>
        <v/>
      </c>
      <c r="K91" s="37" t="str">
        <f t="shared" si="11"/>
        <v/>
      </c>
      <c r="L91" s="23" t="str">
        <f t="shared" ref="L91:S91" si="18">IF($J53="y","",L53)</f>
        <v/>
      </c>
      <c r="M91" s="24" t="str">
        <f t="shared" si="18"/>
        <v/>
      </c>
      <c r="N91" s="24" t="str">
        <f t="shared" si="18"/>
        <v/>
      </c>
      <c r="O91" s="24" t="str">
        <f t="shared" si="18"/>
        <v/>
      </c>
      <c r="P91" s="24" t="str">
        <f t="shared" si="18"/>
        <v/>
      </c>
      <c r="Q91" s="24" t="str">
        <f t="shared" si="18"/>
        <v/>
      </c>
      <c r="R91" s="24" t="str">
        <f t="shared" si="18"/>
        <v/>
      </c>
      <c r="S91" s="226" t="str">
        <f t="shared" si="18"/>
        <v/>
      </c>
      <c r="T91" s="400"/>
      <c r="V91" s="396"/>
      <c r="W91" s="121" t="str">
        <f t="shared" ref="W91" si="19">IF($J53="y","",W53)</f>
        <v/>
      </c>
      <c r="X91" s="400"/>
    </row>
    <row r="92" spans="7:24" ht="20.149999999999999" customHeight="1" x14ac:dyDescent="0.35">
      <c r="G92" s="396"/>
      <c r="H92" s="23" t="str">
        <f t="shared" si="7"/>
        <v/>
      </c>
      <c r="I92" s="24" t="str">
        <f t="shared" si="10"/>
        <v/>
      </c>
      <c r="J92" s="24" t="str">
        <f t="shared" si="7"/>
        <v/>
      </c>
      <c r="K92" s="37" t="str">
        <f t="shared" si="11"/>
        <v/>
      </c>
      <c r="L92" s="23" t="str">
        <f t="shared" ref="L92:S92" si="20">IF($J54="y","",L54)</f>
        <v/>
      </c>
      <c r="M92" s="24" t="str">
        <f t="shared" si="20"/>
        <v/>
      </c>
      <c r="N92" s="24" t="str">
        <f t="shared" si="20"/>
        <v/>
      </c>
      <c r="O92" s="24" t="str">
        <f t="shared" si="20"/>
        <v/>
      </c>
      <c r="P92" s="24" t="str">
        <f t="shared" si="20"/>
        <v/>
      </c>
      <c r="Q92" s="24" t="str">
        <f t="shared" si="20"/>
        <v/>
      </c>
      <c r="R92" s="24" t="str">
        <f t="shared" si="20"/>
        <v/>
      </c>
      <c r="S92" s="226" t="str">
        <f t="shared" si="20"/>
        <v/>
      </c>
      <c r="T92" s="400"/>
      <c r="V92" s="396"/>
      <c r="W92" s="121" t="str">
        <f t="shared" ref="W92" si="21">IF($J54="y","",W54)</f>
        <v/>
      </c>
      <c r="X92" s="400"/>
    </row>
    <row r="93" spans="7:24" ht="20.149999999999999" customHeight="1" x14ac:dyDescent="0.35">
      <c r="G93" s="396"/>
      <c r="H93" s="23" t="str">
        <f t="shared" si="7"/>
        <v/>
      </c>
      <c r="I93" s="24" t="str">
        <f t="shared" si="10"/>
        <v/>
      </c>
      <c r="J93" s="24" t="str">
        <f t="shared" si="7"/>
        <v/>
      </c>
      <c r="K93" s="37" t="str">
        <f t="shared" si="11"/>
        <v/>
      </c>
      <c r="L93" s="23" t="str">
        <f t="shared" ref="L93:S93" si="22">IF($J55="y","",L55)</f>
        <v/>
      </c>
      <c r="M93" s="24" t="str">
        <f t="shared" si="22"/>
        <v/>
      </c>
      <c r="N93" s="24" t="str">
        <f t="shared" si="22"/>
        <v/>
      </c>
      <c r="O93" s="24" t="str">
        <f t="shared" si="22"/>
        <v/>
      </c>
      <c r="P93" s="24" t="str">
        <f t="shared" si="22"/>
        <v/>
      </c>
      <c r="Q93" s="24" t="str">
        <f t="shared" si="22"/>
        <v/>
      </c>
      <c r="R93" s="24" t="str">
        <f t="shared" si="22"/>
        <v/>
      </c>
      <c r="S93" s="226" t="str">
        <f t="shared" si="22"/>
        <v/>
      </c>
      <c r="T93" s="400"/>
      <c r="V93" s="396"/>
      <c r="W93" s="121" t="str">
        <f t="shared" ref="W93" si="23">IF($J55="y","",W55)</f>
        <v/>
      </c>
      <c r="X93" s="400"/>
    </row>
    <row r="94" spans="7:24" ht="20.149999999999999" customHeight="1" x14ac:dyDescent="0.35">
      <c r="G94" s="396"/>
      <c r="H94" s="23" t="str">
        <f t="shared" si="7"/>
        <v/>
      </c>
      <c r="I94" s="24" t="str">
        <f t="shared" si="10"/>
        <v/>
      </c>
      <c r="J94" s="24" t="str">
        <f t="shared" si="7"/>
        <v/>
      </c>
      <c r="K94" s="37" t="str">
        <f t="shared" si="11"/>
        <v/>
      </c>
      <c r="L94" s="23" t="str">
        <f t="shared" ref="L94:S94" si="24">IF($J56="y","",L56)</f>
        <v/>
      </c>
      <c r="M94" s="24" t="str">
        <f t="shared" si="24"/>
        <v/>
      </c>
      <c r="N94" s="24" t="str">
        <f t="shared" si="24"/>
        <v/>
      </c>
      <c r="O94" s="24" t="str">
        <f t="shared" si="24"/>
        <v/>
      </c>
      <c r="P94" s="24" t="str">
        <f t="shared" si="24"/>
        <v/>
      </c>
      <c r="Q94" s="24" t="str">
        <f t="shared" si="24"/>
        <v/>
      </c>
      <c r="R94" s="24" t="str">
        <f t="shared" si="24"/>
        <v/>
      </c>
      <c r="S94" s="226" t="str">
        <f t="shared" si="24"/>
        <v/>
      </c>
      <c r="T94" s="400"/>
      <c r="V94" s="396"/>
      <c r="W94" s="121" t="str">
        <f t="shared" ref="W94" si="25">IF($J56="y","",W56)</f>
        <v/>
      </c>
      <c r="X94" s="400"/>
    </row>
    <row r="95" spans="7:24" ht="20.149999999999999" customHeight="1" x14ac:dyDescent="0.35">
      <c r="G95" s="396"/>
      <c r="H95" s="23" t="str">
        <f t="shared" si="7"/>
        <v/>
      </c>
      <c r="I95" s="24" t="str">
        <f t="shared" si="10"/>
        <v/>
      </c>
      <c r="J95" s="24" t="str">
        <f t="shared" si="7"/>
        <v/>
      </c>
      <c r="K95" s="37" t="str">
        <f t="shared" si="11"/>
        <v/>
      </c>
      <c r="L95" s="23" t="str">
        <f t="shared" ref="L95:S95" si="26">IF($J57="y","",L57)</f>
        <v/>
      </c>
      <c r="M95" s="24" t="str">
        <f t="shared" si="26"/>
        <v/>
      </c>
      <c r="N95" s="24" t="str">
        <f t="shared" si="26"/>
        <v/>
      </c>
      <c r="O95" s="24" t="str">
        <f t="shared" si="26"/>
        <v/>
      </c>
      <c r="P95" s="24" t="str">
        <f t="shared" si="26"/>
        <v/>
      </c>
      <c r="Q95" s="24" t="str">
        <f t="shared" si="26"/>
        <v/>
      </c>
      <c r="R95" s="24" t="str">
        <f t="shared" si="26"/>
        <v/>
      </c>
      <c r="S95" s="226" t="str">
        <f t="shared" si="26"/>
        <v/>
      </c>
      <c r="T95" s="400"/>
      <c r="V95" s="396"/>
      <c r="W95" s="121" t="str">
        <f t="shared" ref="W95" si="27">IF($J57="y","",W57)</f>
        <v/>
      </c>
      <c r="X95" s="400"/>
    </row>
    <row r="96" spans="7:24" ht="20.149999999999999" customHeight="1" x14ac:dyDescent="0.35">
      <c r="G96" s="396"/>
      <c r="H96" s="23" t="str">
        <f t="shared" si="7"/>
        <v/>
      </c>
      <c r="I96" s="24" t="str">
        <f t="shared" si="10"/>
        <v/>
      </c>
      <c r="J96" s="24" t="str">
        <f t="shared" si="7"/>
        <v/>
      </c>
      <c r="K96" s="37" t="str">
        <f t="shared" si="11"/>
        <v/>
      </c>
      <c r="L96" s="23" t="str">
        <f t="shared" ref="L96:S96" si="28">IF($J58="y","",L58)</f>
        <v/>
      </c>
      <c r="M96" s="24" t="str">
        <f t="shared" si="28"/>
        <v/>
      </c>
      <c r="N96" s="24" t="str">
        <f t="shared" si="28"/>
        <v/>
      </c>
      <c r="O96" s="24" t="str">
        <f t="shared" si="28"/>
        <v/>
      </c>
      <c r="P96" s="24" t="str">
        <f t="shared" si="28"/>
        <v/>
      </c>
      <c r="Q96" s="24" t="str">
        <f t="shared" si="28"/>
        <v/>
      </c>
      <c r="R96" s="24" t="str">
        <f t="shared" si="28"/>
        <v/>
      </c>
      <c r="S96" s="226" t="str">
        <f t="shared" si="28"/>
        <v/>
      </c>
      <c r="T96" s="400"/>
      <c r="V96" s="396"/>
      <c r="W96" s="121" t="str">
        <f t="shared" ref="W96" si="29">IF($J58="y","",W58)</f>
        <v/>
      </c>
      <c r="X96" s="400"/>
    </row>
    <row r="97" spans="7:24" ht="20.149999999999999" customHeight="1" x14ac:dyDescent="0.35">
      <c r="G97" s="396"/>
      <c r="H97" s="23" t="str">
        <f t="shared" si="7"/>
        <v/>
      </c>
      <c r="I97" s="24" t="str">
        <f t="shared" si="10"/>
        <v/>
      </c>
      <c r="J97" s="24" t="str">
        <f t="shared" si="7"/>
        <v/>
      </c>
      <c r="K97" s="37" t="str">
        <f t="shared" si="11"/>
        <v/>
      </c>
      <c r="L97" s="23" t="str">
        <f t="shared" ref="L97:S97" si="30">IF($J59="y","",L59)</f>
        <v/>
      </c>
      <c r="M97" s="24" t="str">
        <f t="shared" si="30"/>
        <v/>
      </c>
      <c r="N97" s="24" t="str">
        <f t="shared" si="30"/>
        <v/>
      </c>
      <c r="O97" s="24" t="str">
        <f t="shared" si="30"/>
        <v/>
      </c>
      <c r="P97" s="24" t="str">
        <f t="shared" si="30"/>
        <v/>
      </c>
      <c r="Q97" s="24" t="str">
        <f t="shared" si="30"/>
        <v/>
      </c>
      <c r="R97" s="24" t="str">
        <f t="shared" si="30"/>
        <v/>
      </c>
      <c r="S97" s="226" t="str">
        <f t="shared" si="30"/>
        <v/>
      </c>
      <c r="T97" s="400"/>
      <c r="V97" s="396"/>
      <c r="W97" s="121" t="str">
        <f t="shared" ref="W97" si="31">IF($J59="y","",W59)</f>
        <v/>
      </c>
      <c r="X97" s="400"/>
    </row>
    <row r="98" spans="7:24" ht="20.149999999999999" customHeight="1" x14ac:dyDescent="0.35">
      <c r="G98" s="396"/>
      <c r="H98" s="23" t="str">
        <f t="shared" si="7"/>
        <v/>
      </c>
      <c r="I98" s="24" t="str">
        <f t="shared" si="10"/>
        <v/>
      </c>
      <c r="J98" s="24" t="str">
        <f t="shared" si="7"/>
        <v/>
      </c>
      <c r="K98" s="37" t="str">
        <f t="shared" si="11"/>
        <v/>
      </c>
      <c r="L98" s="23" t="str">
        <f t="shared" ref="L98:S98" si="32">IF($J60="y","",L60)</f>
        <v/>
      </c>
      <c r="M98" s="24" t="str">
        <f t="shared" si="32"/>
        <v/>
      </c>
      <c r="N98" s="24" t="str">
        <f t="shared" si="32"/>
        <v/>
      </c>
      <c r="O98" s="24" t="str">
        <f t="shared" si="32"/>
        <v/>
      </c>
      <c r="P98" s="24" t="str">
        <f t="shared" si="32"/>
        <v/>
      </c>
      <c r="Q98" s="24" t="str">
        <f t="shared" si="32"/>
        <v/>
      </c>
      <c r="R98" s="24" t="str">
        <f t="shared" si="32"/>
        <v/>
      </c>
      <c r="S98" s="226" t="str">
        <f t="shared" si="32"/>
        <v/>
      </c>
      <c r="T98" s="400"/>
      <c r="V98" s="396"/>
      <c r="W98" s="121" t="str">
        <f t="shared" ref="W98" si="33">IF($J60="y","",W60)</f>
        <v/>
      </c>
      <c r="X98" s="400"/>
    </row>
    <row r="99" spans="7:24" ht="20.149999999999999" customHeight="1" x14ac:dyDescent="0.35">
      <c r="G99" s="396"/>
      <c r="H99" s="23" t="str">
        <f t="shared" si="7"/>
        <v/>
      </c>
      <c r="I99" s="24" t="str">
        <f t="shared" si="10"/>
        <v/>
      </c>
      <c r="J99" s="24" t="str">
        <f t="shared" si="7"/>
        <v/>
      </c>
      <c r="K99" s="37" t="str">
        <f t="shared" si="11"/>
        <v/>
      </c>
      <c r="L99" s="23" t="str">
        <f t="shared" ref="L99:S99" si="34">IF($J61="y","",L61)</f>
        <v/>
      </c>
      <c r="M99" s="24" t="str">
        <f t="shared" si="34"/>
        <v/>
      </c>
      <c r="N99" s="24" t="str">
        <f t="shared" si="34"/>
        <v/>
      </c>
      <c r="O99" s="24" t="str">
        <f t="shared" si="34"/>
        <v/>
      </c>
      <c r="P99" s="24" t="str">
        <f t="shared" si="34"/>
        <v/>
      </c>
      <c r="Q99" s="24" t="str">
        <f t="shared" si="34"/>
        <v/>
      </c>
      <c r="R99" s="24" t="str">
        <f t="shared" si="34"/>
        <v/>
      </c>
      <c r="S99" s="226" t="str">
        <f t="shared" si="34"/>
        <v/>
      </c>
      <c r="T99" s="400"/>
      <c r="V99" s="396"/>
      <c r="W99" s="121" t="str">
        <f t="shared" ref="W99" si="35">IF($J61="y","",W61)</f>
        <v/>
      </c>
      <c r="X99" s="400"/>
    </row>
    <row r="100" spans="7:24" ht="20.149999999999999" customHeight="1" x14ac:dyDescent="0.35">
      <c r="G100" s="396"/>
      <c r="H100" s="23" t="str">
        <f t="shared" si="7"/>
        <v/>
      </c>
      <c r="I100" s="24" t="str">
        <f t="shared" si="10"/>
        <v/>
      </c>
      <c r="J100" s="24" t="str">
        <f t="shared" si="7"/>
        <v/>
      </c>
      <c r="K100" s="37" t="str">
        <f t="shared" si="11"/>
        <v/>
      </c>
      <c r="L100" s="23" t="str">
        <f t="shared" ref="L100:S100" si="36">IF($J62="y","",L62)</f>
        <v/>
      </c>
      <c r="M100" s="24" t="str">
        <f t="shared" si="36"/>
        <v/>
      </c>
      <c r="N100" s="24" t="str">
        <f t="shared" si="36"/>
        <v/>
      </c>
      <c r="O100" s="24" t="str">
        <f t="shared" si="36"/>
        <v/>
      </c>
      <c r="P100" s="24" t="str">
        <f t="shared" si="36"/>
        <v/>
      </c>
      <c r="Q100" s="24" t="str">
        <f t="shared" si="36"/>
        <v/>
      </c>
      <c r="R100" s="24" t="str">
        <f t="shared" si="36"/>
        <v/>
      </c>
      <c r="S100" s="226" t="str">
        <f t="shared" si="36"/>
        <v/>
      </c>
      <c r="T100" s="400"/>
      <c r="V100" s="396"/>
      <c r="W100" s="121" t="str">
        <f t="shared" ref="W100" si="37">IF($J62="y","",W62)</f>
        <v/>
      </c>
      <c r="X100" s="400"/>
    </row>
    <row r="101" spans="7:24" ht="20.149999999999999" customHeight="1" x14ac:dyDescent="0.35">
      <c r="G101" s="396"/>
      <c r="H101" s="23" t="str">
        <f t="shared" si="7"/>
        <v/>
      </c>
      <c r="I101" s="24" t="str">
        <f t="shared" si="10"/>
        <v/>
      </c>
      <c r="J101" s="24" t="str">
        <f t="shared" si="7"/>
        <v/>
      </c>
      <c r="K101" s="37" t="str">
        <f t="shared" si="11"/>
        <v/>
      </c>
      <c r="L101" s="23" t="str">
        <f t="shared" ref="L101:S101" si="38">IF($J63="y","",L63)</f>
        <v/>
      </c>
      <c r="M101" s="24" t="str">
        <f t="shared" si="38"/>
        <v/>
      </c>
      <c r="N101" s="24" t="str">
        <f t="shared" si="38"/>
        <v/>
      </c>
      <c r="O101" s="24" t="str">
        <f t="shared" si="38"/>
        <v/>
      </c>
      <c r="P101" s="24" t="str">
        <f t="shared" si="38"/>
        <v/>
      </c>
      <c r="Q101" s="24" t="str">
        <f t="shared" si="38"/>
        <v/>
      </c>
      <c r="R101" s="24" t="str">
        <f t="shared" si="38"/>
        <v/>
      </c>
      <c r="S101" s="226" t="str">
        <f t="shared" si="38"/>
        <v/>
      </c>
      <c r="T101" s="400"/>
      <c r="V101" s="396"/>
      <c r="W101" s="121" t="str">
        <f t="shared" ref="W101" si="39">IF($J63="y","",W63)</f>
        <v/>
      </c>
      <c r="X101" s="400"/>
    </row>
    <row r="102" spans="7:24" ht="20.149999999999999" customHeight="1" x14ac:dyDescent="0.35">
      <c r="G102" s="396"/>
      <c r="H102" s="23" t="str">
        <f t="shared" si="7"/>
        <v/>
      </c>
      <c r="I102" s="24" t="str">
        <f t="shared" si="10"/>
        <v/>
      </c>
      <c r="J102" s="24" t="str">
        <f t="shared" si="7"/>
        <v/>
      </c>
      <c r="K102" s="37" t="str">
        <f t="shared" si="11"/>
        <v/>
      </c>
      <c r="L102" s="23" t="str">
        <f t="shared" ref="L102:S102" si="40">IF($J64="y","",L64)</f>
        <v/>
      </c>
      <c r="M102" s="24" t="str">
        <f t="shared" si="40"/>
        <v/>
      </c>
      <c r="N102" s="24" t="str">
        <f t="shared" si="40"/>
        <v/>
      </c>
      <c r="O102" s="24" t="str">
        <f t="shared" si="40"/>
        <v/>
      </c>
      <c r="P102" s="24" t="str">
        <f t="shared" si="40"/>
        <v/>
      </c>
      <c r="Q102" s="24" t="str">
        <f t="shared" si="40"/>
        <v/>
      </c>
      <c r="R102" s="24" t="str">
        <f t="shared" si="40"/>
        <v/>
      </c>
      <c r="S102" s="226" t="str">
        <f t="shared" si="40"/>
        <v/>
      </c>
      <c r="T102" s="400"/>
      <c r="V102" s="396"/>
      <c r="W102" s="121" t="str">
        <f t="shared" ref="W102" si="41">IF($J64="y","",W64)</f>
        <v/>
      </c>
      <c r="X102" s="400"/>
    </row>
    <row r="103" spans="7:24" ht="20.149999999999999" customHeight="1" x14ac:dyDescent="0.35">
      <c r="G103" s="396"/>
      <c r="H103" s="23" t="str">
        <f t="shared" si="7"/>
        <v/>
      </c>
      <c r="I103" s="24" t="str">
        <f t="shared" si="10"/>
        <v/>
      </c>
      <c r="J103" s="24" t="str">
        <f t="shared" si="7"/>
        <v/>
      </c>
      <c r="K103" s="37" t="str">
        <f t="shared" si="11"/>
        <v/>
      </c>
      <c r="L103" s="23" t="str">
        <f t="shared" ref="L103:S103" si="42">IF($J65="y","",L65)</f>
        <v/>
      </c>
      <c r="M103" s="24" t="str">
        <f t="shared" si="42"/>
        <v/>
      </c>
      <c r="N103" s="24" t="str">
        <f t="shared" si="42"/>
        <v/>
      </c>
      <c r="O103" s="24" t="str">
        <f t="shared" si="42"/>
        <v/>
      </c>
      <c r="P103" s="24" t="str">
        <f t="shared" si="42"/>
        <v/>
      </c>
      <c r="Q103" s="24" t="str">
        <f t="shared" si="42"/>
        <v/>
      </c>
      <c r="R103" s="24" t="str">
        <f t="shared" si="42"/>
        <v/>
      </c>
      <c r="S103" s="226" t="str">
        <f t="shared" si="42"/>
        <v/>
      </c>
      <c r="T103" s="400"/>
      <c r="V103" s="396"/>
      <c r="W103" s="121" t="str">
        <f t="shared" ref="W103" si="43">IF($J65="y","",W65)</f>
        <v/>
      </c>
      <c r="X103" s="400"/>
    </row>
    <row r="104" spans="7:24" ht="20.149999999999999" customHeight="1" x14ac:dyDescent="0.35">
      <c r="G104" s="396"/>
      <c r="H104" s="23" t="str">
        <f t="shared" si="7"/>
        <v/>
      </c>
      <c r="I104" s="24" t="str">
        <f t="shared" si="10"/>
        <v/>
      </c>
      <c r="J104" s="24" t="str">
        <f t="shared" si="7"/>
        <v/>
      </c>
      <c r="K104" s="37" t="str">
        <f t="shared" si="11"/>
        <v/>
      </c>
      <c r="L104" s="23" t="str">
        <f t="shared" ref="L104:S104" si="44">IF($J66="y","",L66)</f>
        <v/>
      </c>
      <c r="M104" s="24" t="str">
        <f t="shared" si="44"/>
        <v/>
      </c>
      <c r="N104" s="24" t="str">
        <f t="shared" si="44"/>
        <v/>
      </c>
      <c r="O104" s="24" t="str">
        <f t="shared" si="44"/>
        <v/>
      </c>
      <c r="P104" s="24" t="str">
        <f t="shared" si="44"/>
        <v/>
      </c>
      <c r="Q104" s="24" t="str">
        <f t="shared" si="44"/>
        <v/>
      </c>
      <c r="R104" s="24" t="str">
        <f t="shared" si="44"/>
        <v/>
      </c>
      <c r="S104" s="226" t="str">
        <f t="shared" si="44"/>
        <v/>
      </c>
      <c r="T104" s="400"/>
      <c r="V104" s="396"/>
      <c r="W104" s="121" t="str">
        <f t="shared" ref="W104" si="45">IF($J66="y","",W66)</f>
        <v/>
      </c>
      <c r="X104" s="400"/>
    </row>
    <row r="105" spans="7:24" ht="20.149999999999999" customHeight="1" x14ac:dyDescent="0.35">
      <c r="G105" s="396"/>
      <c r="H105" s="23" t="str">
        <f t="shared" si="7"/>
        <v/>
      </c>
      <c r="I105" s="24" t="str">
        <f t="shared" si="10"/>
        <v/>
      </c>
      <c r="J105" s="24" t="str">
        <f t="shared" si="7"/>
        <v/>
      </c>
      <c r="K105" s="37" t="str">
        <f t="shared" si="11"/>
        <v/>
      </c>
      <c r="L105" s="23" t="str">
        <f t="shared" ref="L105:S105" si="46">IF($J67="y","",L67)</f>
        <v/>
      </c>
      <c r="M105" s="24" t="str">
        <f t="shared" si="46"/>
        <v/>
      </c>
      <c r="N105" s="24" t="str">
        <f t="shared" si="46"/>
        <v/>
      </c>
      <c r="O105" s="24" t="str">
        <f t="shared" si="46"/>
        <v/>
      </c>
      <c r="P105" s="24" t="str">
        <f t="shared" si="46"/>
        <v/>
      </c>
      <c r="Q105" s="24" t="str">
        <f t="shared" si="46"/>
        <v/>
      </c>
      <c r="R105" s="24" t="str">
        <f t="shared" si="46"/>
        <v/>
      </c>
      <c r="S105" s="226" t="str">
        <f t="shared" si="46"/>
        <v/>
      </c>
      <c r="T105" s="400"/>
      <c r="V105" s="396"/>
      <c r="W105" s="121" t="str">
        <f t="shared" ref="W105" si="47">IF($J67="y","",W67)</f>
        <v/>
      </c>
      <c r="X105" s="400"/>
    </row>
    <row r="106" spans="7:24" ht="20.149999999999999" customHeight="1" x14ac:dyDescent="0.35">
      <c r="G106" s="396"/>
      <c r="H106" s="23" t="str">
        <f t="shared" si="7"/>
        <v/>
      </c>
      <c r="I106" s="24" t="str">
        <f t="shared" si="10"/>
        <v/>
      </c>
      <c r="J106" s="24" t="str">
        <f t="shared" si="7"/>
        <v/>
      </c>
      <c r="K106" s="37" t="str">
        <f t="shared" si="11"/>
        <v/>
      </c>
      <c r="L106" s="23" t="str">
        <f t="shared" ref="L106:S106" si="48">IF($J68="y","",L68)</f>
        <v/>
      </c>
      <c r="M106" s="24" t="str">
        <f t="shared" si="48"/>
        <v/>
      </c>
      <c r="N106" s="24" t="str">
        <f t="shared" si="48"/>
        <v/>
      </c>
      <c r="O106" s="24" t="str">
        <f t="shared" si="48"/>
        <v/>
      </c>
      <c r="P106" s="24" t="str">
        <f t="shared" si="48"/>
        <v/>
      </c>
      <c r="Q106" s="24" t="str">
        <f t="shared" si="48"/>
        <v/>
      </c>
      <c r="R106" s="24" t="str">
        <f t="shared" si="48"/>
        <v/>
      </c>
      <c r="S106" s="226" t="str">
        <f t="shared" si="48"/>
        <v/>
      </c>
      <c r="T106" s="400"/>
      <c r="V106" s="396"/>
      <c r="W106" s="121" t="str">
        <f t="shared" ref="W106" si="49">IF($J68="y","",W68)</f>
        <v/>
      </c>
      <c r="X106" s="400"/>
    </row>
    <row r="107" spans="7:24" ht="20.149999999999999" customHeight="1" x14ac:dyDescent="0.35">
      <c r="G107" s="396"/>
      <c r="H107" s="23" t="str">
        <f t="shared" si="7"/>
        <v/>
      </c>
      <c r="I107" s="24" t="str">
        <f t="shared" si="10"/>
        <v/>
      </c>
      <c r="J107" s="24" t="str">
        <f t="shared" si="7"/>
        <v/>
      </c>
      <c r="K107" s="37" t="str">
        <f t="shared" si="11"/>
        <v/>
      </c>
      <c r="L107" s="23" t="str">
        <f t="shared" ref="L107:S107" si="50">IF($J69="y","",L69)</f>
        <v/>
      </c>
      <c r="M107" s="24" t="str">
        <f t="shared" si="50"/>
        <v/>
      </c>
      <c r="N107" s="24" t="str">
        <f t="shared" si="50"/>
        <v/>
      </c>
      <c r="O107" s="24" t="str">
        <f t="shared" si="50"/>
        <v/>
      </c>
      <c r="P107" s="24" t="str">
        <f t="shared" si="50"/>
        <v/>
      </c>
      <c r="Q107" s="24" t="str">
        <f t="shared" si="50"/>
        <v/>
      </c>
      <c r="R107" s="24" t="str">
        <f t="shared" si="50"/>
        <v/>
      </c>
      <c r="S107" s="226" t="str">
        <f t="shared" si="50"/>
        <v/>
      </c>
      <c r="T107" s="400"/>
      <c r="V107" s="396"/>
      <c r="W107" s="121" t="str">
        <f t="shared" ref="W107" si="51">IF($J69="y","",W69)</f>
        <v/>
      </c>
      <c r="X107" s="400"/>
    </row>
    <row r="108" spans="7:24" ht="20.149999999999999" customHeight="1" x14ac:dyDescent="0.35">
      <c r="G108" s="396"/>
      <c r="H108" s="23" t="str">
        <f t="shared" si="7"/>
        <v/>
      </c>
      <c r="I108" s="24" t="str">
        <f t="shared" si="10"/>
        <v/>
      </c>
      <c r="J108" s="24" t="str">
        <f t="shared" si="7"/>
        <v/>
      </c>
      <c r="K108" s="37" t="str">
        <f t="shared" si="11"/>
        <v/>
      </c>
      <c r="L108" s="23" t="str">
        <f t="shared" ref="L108:S108" si="52">IF($J70="y","",L70)</f>
        <v/>
      </c>
      <c r="M108" s="24" t="str">
        <f t="shared" si="52"/>
        <v/>
      </c>
      <c r="N108" s="24" t="str">
        <f t="shared" si="52"/>
        <v/>
      </c>
      <c r="O108" s="24" t="str">
        <f t="shared" si="52"/>
        <v/>
      </c>
      <c r="P108" s="24" t="str">
        <f t="shared" si="52"/>
        <v/>
      </c>
      <c r="Q108" s="24" t="str">
        <f t="shared" si="52"/>
        <v/>
      </c>
      <c r="R108" s="24" t="str">
        <f t="shared" si="52"/>
        <v/>
      </c>
      <c r="S108" s="226" t="str">
        <f t="shared" si="52"/>
        <v/>
      </c>
      <c r="T108" s="400"/>
      <c r="V108" s="396"/>
      <c r="W108" s="121" t="str">
        <f t="shared" ref="W108" si="53">IF($J70="y","",W70)</f>
        <v/>
      </c>
      <c r="X108" s="400"/>
    </row>
    <row r="109" spans="7:24" ht="20.149999999999999" customHeight="1" x14ac:dyDescent="0.35">
      <c r="G109" s="396"/>
      <c r="H109" s="23" t="str">
        <f t="shared" si="7"/>
        <v/>
      </c>
      <c r="I109" s="24" t="str">
        <f t="shared" si="10"/>
        <v/>
      </c>
      <c r="J109" s="24" t="str">
        <f t="shared" si="7"/>
        <v/>
      </c>
      <c r="K109" s="37" t="str">
        <f t="shared" si="11"/>
        <v/>
      </c>
      <c r="L109" s="23" t="str">
        <f t="shared" ref="L109:S109" si="54">IF($J71="y","",L71)</f>
        <v/>
      </c>
      <c r="M109" s="24" t="str">
        <f t="shared" si="54"/>
        <v/>
      </c>
      <c r="N109" s="24" t="str">
        <f t="shared" si="54"/>
        <v/>
      </c>
      <c r="O109" s="24" t="str">
        <f t="shared" si="54"/>
        <v/>
      </c>
      <c r="P109" s="24" t="str">
        <f t="shared" si="54"/>
        <v/>
      </c>
      <c r="Q109" s="24" t="str">
        <f t="shared" si="54"/>
        <v/>
      </c>
      <c r="R109" s="24" t="str">
        <f t="shared" si="54"/>
        <v/>
      </c>
      <c r="S109" s="226" t="str">
        <f t="shared" si="54"/>
        <v/>
      </c>
      <c r="T109" s="400"/>
      <c r="V109" s="396"/>
      <c r="W109" s="121" t="str">
        <f t="shared" ref="W109" si="55">IF($J71="y","",W71)</f>
        <v/>
      </c>
      <c r="X109" s="400"/>
    </row>
    <row r="110" spans="7:24" ht="20.149999999999999" customHeight="1" x14ac:dyDescent="0.35">
      <c r="G110" s="396"/>
      <c r="H110" s="23" t="str">
        <f t="shared" si="7"/>
        <v/>
      </c>
      <c r="I110" s="24" t="str">
        <f t="shared" si="10"/>
        <v/>
      </c>
      <c r="J110" s="24" t="str">
        <f t="shared" si="7"/>
        <v/>
      </c>
      <c r="K110" s="37" t="str">
        <f t="shared" si="11"/>
        <v/>
      </c>
      <c r="L110" s="23" t="str">
        <f t="shared" ref="L110:S110" si="56">IF($J72="y","",L72)</f>
        <v/>
      </c>
      <c r="M110" s="24" t="str">
        <f t="shared" si="56"/>
        <v/>
      </c>
      <c r="N110" s="24" t="str">
        <f t="shared" si="56"/>
        <v/>
      </c>
      <c r="O110" s="24" t="str">
        <f t="shared" si="56"/>
        <v/>
      </c>
      <c r="P110" s="24" t="str">
        <f t="shared" si="56"/>
        <v/>
      </c>
      <c r="Q110" s="24" t="str">
        <f t="shared" si="56"/>
        <v/>
      </c>
      <c r="R110" s="24" t="str">
        <f t="shared" si="56"/>
        <v/>
      </c>
      <c r="S110" s="226" t="str">
        <f t="shared" si="56"/>
        <v/>
      </c>
      <c r="T110" s="400"/>
      <c r="V110" s="396"/>
      <c r="W110" s="121" t="str">
        <f t="shared" ref="W110" si="57">IF($J72="y","",W72)</f>
        <v/>
      </c>
      <c r="X110" s="400"/>
    </row>
    <row r="111" spans="7:24" ht="20.149999999999999" customHeight="1" x14ac:dyDescent="0.35">
      <c r="G111" s="396"/>
      <c r="H111" s="23" t="str">
        <f t="shared" si="7"/>
        <v/>
      </c>
      <c r="I111" s="24" t="str">
        <f t="shared" si="10"/>
        <v/>
      </c>
      <c r="J111" s="24" t="str">
        <f t="shared" si="7"/>
        <v/>
      </c>
      <c r="K111" s="37" t="str">
        <f t="shared" si="11"/>
        <v/>
      </c>
      <c r="L111" s="23" t="str">
        <f t="shared" ref="L111:S111" si="58">IF($J73="y","",L73)</f>
        <v/>
      </c>
      <c r="M111" s="24" t="str">
        <f t="shared" si="58"/>
        <v/>
      </c>
      <c r="N111" s="24" t="str">
        <f t="shared" si="58"/>
        <v/>
      </c>
      <c r="O111" s="24" t="str">
        <f t="shared" si="58"/>
        <v/>
      </c>
      <c r="P111" s="24" t="str">
        <f t="shared" si="58"/>
        <v/>
      </c>
      <c r="Q111" s="24" t="str">
        <f t="shared" si="58"/>
        <v/>
      </c>
      <c r="R111" s="24" t="str">
        <f t="shared" si="58"/>
        <v/>
      </c>
      <c r="S111" s="226" t="str">
        <f t="shared" si="58"/>
        <v/>
      </c>
      <c r="T111" s="400"/>
      <c r="V111" s="396"/>
      <c r="W111" s="121" t="str">
        <f t="shared" ref="W111" si="59">IF($J73="y","",W73)</f>
        <v/>
      </c>
      <c r="X111" s="400"/>
    </row>
    <row r="112" spans="7:24" ht="20.149999999999999" customHeight="1" x14ac:dyDescent="0.35">
      <c r="G112" s="396"/>
      <c r="H112" s="23" t="str">
        <f t="shared" si="7"/>
        <v/>
      </c>
      <c r="I112" s="24" t="str">
        <f t="shared" si="10"/>
        <v/>
      </c>
      <c r="J112" s="24" t="str">
        <f t="shared" si="7"/>
        <v/>
      </c>
      <c r="K112" s="37" t="str">
        <f t="shared" si="11"/>
        <v/>
      </c>
      <c r="L112" s="23" t="str">
        <f t="shared" ref="L112:S112" si="60">IF($J74="y","",L74)</f>
        <v/>
      </c>
      <c r="M112" s="24" t="str">
        <f t="shared" si="60"/>
        <v/>
      </c>
      <c r="N112" s="24" t="str">
        <f t="shared" si="60"/>
        <v/>
      </c>
      <c r="O112" s="24" t="str">
        <f t="shared" si="60"/>
        <v/>
      </c>
      <c r="P112" s="24" t="str">
        <f t="shared" si="60"/>
        <v/>
      </c>
      <c r="Q112" s="24" t="str">
        <f t="shared" si="60"/>
        <v/>
      </c>
      <c r="R112" s="24" t="str">
        <f t="shared" si="60"/>
        <v/>
      </c>
      <c r="S112" s="226" t="str">
        <f t="shared" si="60"/>
        <v/>
      </c>
      <c r="T112" s="400"/>
      <c r="V112" s="396"/>
      <c r="W112" s="121" t="str">
        <f t="shared" ref="W112" si="61">IF($J74="y","",W74)</f>
        <v/>
      </c>
      <c r="X112" s="400"/>
    </row>
    <row r="113" spans="7:24" ht="20.149999999999999" customHeight="1" x14ac:dyDescent="0.35">
      <c r="G113" s="396"/>
      <c r="H113" s="23" t="str">
        <f t="shared" si="7"/>
        <v/>
      </c>
      <c r="I113" s="24" t="str">
        <f t="shared" si="10"/>
        <v/>
      </c>
      <c r="J113" s="24" t="str">
        <f t="shared" si="7"/>
        <v/>
      </c>
      <c r="K113" s="37" t="str">
        <f t="shared" si="11"/>
        <v/>
      </c>
      <c r="L113" s="23" t="str">
        <f t="shared" ref="L113:S113" si="62">IF($J75="y","",L75)</f>
        <v/>
      </c>
      <c r="M113" s="24" t="str">
        <f t="shared" si="62"/>
        <v/>
      </c>
      <c r="N113" s="24" t="str">
        <f t="shared" si="62"/>
        <v/>
      </c>
      <c r="O113" s="24" t="str">
        <f t="shared" si="62"/>
        <v/>
      </c>
      <c r="P113" s="24" t="str">
        <f t="shared" si="62"/>
        <v/>
      </c>
      <c r="Q113" s="24" t="str">
        <f t="shared" si="62"/>
        <v/>
      </c>
      <c r="R113" s="24" t="str">
        <f t="shared" si="62"/>
        <v/>
      </c>
      <c r="S113" s="226" t="str">
        <f t="shared" si="62"/>
        <v/>
      </c>
      <c r="T113" s="400"/>
      <c r="V113" s="396"/>
      <c r="W113" s="121" t="str">
        <f t="shared" ref="W113" si="63">IF($J75="y","",W75)</f>
        <v/>
      </c>
      <c r="X113" s="400"/>
    </row>
    <row r="114" spans="7:24" ht="20.149999999999999" customHeight="1" x14ac:dyDescent="0.35">
      <c r="G114" s="396"/>
      <c r="H114" s="23" t="str">
        <f t="shared" si="7"/>
        <v/>
      </c>
      <c r="I114" s="24" t="str">
        <f t="shared" si="10"/>
        <v/>
      </c>
      <c r="J114" s="24" t="str">
        <f t="shared" si="7"/>
        <v/>
      </c>
      <c r="K114" s="37" t="str">
        <f t="shared" si="11"/>
        <v/>
      </c>
      <c r="L114" s="23" t="str">
        <f t="shared" ref="L114:S114" si="64">IF($J76="y","",L76)</f>
        <v/>
      </c>
      <c r="M114" s="24" t="str">
        <f t="shared" si="64"/>
        <v/>
      </c>
      <c r="N114" s="24" t="str">
        <f t="shared" si="64"/>
        <v/>
      </c>
      <c r="O114" s="24" t="str">
        <f t="shared" si="64"/>
        <v/>
      </c>
      <c r="P114" s="24" t="str">
        <f t="shared" si="64"/>
        <v/>
      </c>
      <c r="Q114" s="24" t="str">
        <f t="shared" si="64"/>
        <v/>
      </c>
      <c r="R114" s="24" t="str">
        <f t="shared" si="64"/>
        <v/>
      </c>
      <c r="S114" s="226" t="str">
        <f t="shared" si="64"/>
        <v/>
      </c>
      <c r="T114" s="400"/>
      <c r="V114" s="396"/>
      <c r="W114" s="121" t="str">
        <f t="shared" ref="W114" si="65">IF($J76="y","",W76)</f>
        <v/>
      </c>
      <c r="X114" s="400"/>
    </row>
    <row r="115" spans="7:24" ht="20.149999999999999" customHeight="1" x14ac:dyDescent="0.35">
      <c r="G115" s="396"/>
      <c r="H115" s="23" t="str">
        <f t="shared" si="7"/>
        <v/>
      </c>
      <c r="I115" s="24" t="str">
        <f t="shared" si="10"/>
        <v/>
      </c>
      <c r="J115" s="24" t="str">
        <f t="shared" si="7"/>
        <v/>
      </c>
      <c r="K115" s="37" t="str">
        <f t="shared" si="11"/>
        <v/>
      </c>
      <c r="L115" s="23" t="str">
        <f t="shared" ref="L115:S115" si="66">IF($J77="y","",L77)</f>
        <v/>
      </c>
      <c r="M115" s="24" t="str">
        <f t="shared" si="66"/>
        <v/>
      </c>
      <c r="N115" s="24" t="str">
        <f t="shared" si="66"/>
        <v/>
      </c>
      <c r="O115" s="24" t="str">
        <f t="shared" si="66"/>
        <v/>
      </c>
      <c r="P115" s="24" t="str">
        <f t="shared" si="66"/>
        <v/>
      </c>
      <c r="Q115" s="24" t="str">
        <f t="shared" si="66"/>
        <v/>
      </c>
      <c r="R115" s="24" t="str">
        <f t="shared" si="66"/>
        <v/>
      </c>
      <c r="S115" s="226" t="str">
        <f t="shared" si="66"/>
        <v/>
      </c>
      <c r="T115" s="400"/>
      <c r="V115" s="396"/>
      <c r="W115" s="121" t="str">
        <f t="shared" ref="W115" si="67">IF($J77="y","",W77)</f>
        <v/>
      </c>
      <c r="X115" s="400"/>
    </row>
    <row r="116" spans="7:24" ht="20.149999999999999" customHeight="1" thickBot="1" x14ac:dyDescent="0.4">
      <c r="G116" s="396"/>
      <c r="H116" s="28" t="str">
        <f t="shared" si="7"/>
        <v/>
      </c>
      <c r="I116" s="29" t="str">
        <f t="shared" si="10"/>
        <v/>
      </c>
      <c r="J116" s="29" t="str">
        <f t="shared" si="7"/>
        <v/>
      </c>
      <c r="K116" s="38" t="str">
        <f t="shared" si="11"/>
        <v/>
      </c>
      <c r="L116" s="28" t="str">
        <f t="shared" ref="L116:S116" si="68">IF($J78="y","",L78)</f>
        <v/>
      </c>
      <c r="M116" s="29" t="str">
        <f t="shared" si="68"/>
        <v/>
      </c>
      <c r="N116" s="29" t="str">
        <f t="shared" si="68"/>
        <v/>
      </c>
      <c r="O116" s="29" t="str">
        <f t="shared" si="68"/>
        <v/>
      </c>
      <c r="P116" s="29" t="str">
        <f t="shared" si="68"/>
        <v/>
      </c>
      <c r="Q116" s="29" t="str">
        <f t="shared" si="68"/>
        <v/>
      </c>
      <c r="R116" s="29" t="str">
        <f t="shared" si="68"/>
        <v/>
      </c>
      <c r="S116" s="227" t="str">
        <f t="shared" si="68"/>
        <v/>
      </c>
      <c r="T116" s="400"/>
      <c r="V116" s="396"/>
      <c r="W116" s="122" t="str">
        <f t="shared" ref="W116" si="69">IF($J78="y","",W78)</f>
        <v/>
      </c>
      <c r="X116" s="400"/>
    </row>
    <row r="117" spans="7:24" ht="20.149999999999999" customHeight="1" thickBot="1" x14ac:dyDescent="0.4">
      <c r="G117" s="396"/>
      <c r="H117" s="13"/>
      <c r="I117" s="14"/>
      <c r="J117" s="14"/>
      <c r="K117" s="50"/>
      <c r="L117" s="219" t="str">
        <f t="shared" ref="L117:S117" si="70">IF(COUNT(L87:L116)&lt;1,"", AVERAGE(L87:L116))</f>
        <v/>
      </c>
      <c r="M117" s="220" t="str">
        <f t="shared" si="70"/>
        <v/>
      </c>
      <c r="N117" s="220" t="str">
        <f t="shared" si="70"/>
        <v/>
      </c>
      <c r="O117" s="220" t="str">
        <f t="shared" si="70"/>
        <v/>
      </c>
      <c r="P117" s="231" t="str">
        <f t="shared" si="70"/>
        <v/>
      </c>
      <c r="Q117" s="220" t="str">
        <f t="shared" si="70"/>
        <v/>
      </c>
      <c r="R117" s="220" t="str">
        <f t="shared" si="70"/>
        <v/>
      </c>
      <c r="S117" s="228" t="str">
        <f t="shared" si="70"/>
        <v/>
      </c>
      <c r="T117" s="400"/>
      <c r="V117" s="396"/>
      <c r="W117" s="307" t="str">
        <f t="shared" ref="W117" si="71">IF(COUNT(W87:W116)&lt;1,"", AVERAGE(W87:W116))</f>
        <v/>
      </c>
      <c r="X117" s="400"/>
    </row>
    <row r="118" spans="7:24" ht="20.149999999999999" customHeight="1" thickBot="1" x14ac:dyDescent="0.4">
      <c r="G118" s="397"/>
      <c r="H118" s="413"/>
      <c r="I118" s="413"/>
      <c r="J118" s="413"/>
      <c r="K118" s="413"/>
      <c r="L118" s="414"/>
      <c r="M118" s="414"/>
      <c r="N118" s="414"/>
      <c r="O118" s="414"/>
      <c r="P118" s="414"/>
      <c r="Q118" s="414"/>
      <c r="R118" s="414"/>
      <c r="S118" s="414"/>
      <c r="T118" s="399"/>
      <c r="V118" s="397"/>
      <c r="W118" s="398"/>
      <c r="X118" s="399"/>
    </row>
    <row r="119" spans="7:24" ht="20.149999999999999" customHeight="1" x14ac:dyDescent="0.35"/>
    <row r="120" spans="7:24" ht="20.149999999999999" customHeight="1" x14ac:dyDescent="0.35"/>
    <row r="121" spans="7:24" ht="20.149999999999999" customHeight="1" thickBot="1" x14ac:dyDescent="0.4">
      <c r="H121" s="19" t="s">
        <v>93</v>
      </c>
    </row>
    <row r="122" spans="7:24" ht="20.149999999999999" customHeight="1" thickBot="1" x14ac:dyDescent="0.4">
      <c r="G122" s="395"/>
      <c r="H122" s="393"/>
      <c r="I122" s="393"/>
      <c r="J122" s="393"/>
      <c r="K122" s="393"/>
      <c r="L122" s="393"/>
      <c r="M122" s="393"/>
      <c r="N122" s="393"/>
      <c r="O122" s="393"/>
      <c r="P122" s="419"/>
      <c r="Q122" s="393"/>
      <c r="R122" s="393"/>
      <c r="S122" s="393"/>
      <c r="T122" s="394"/>
      <c r="V122" s="395"/>
      <c r="W122" s="393"/>
      <c r="X122" s="394"/>
    </row>
    <row r="123" spans="7:24" ht="20.149999999999999" customHeight="1" x14ac:dyDescent="0.35">
      <c r="G123" s="396"/>
      <c r="H123" s="162"/>
      <c r="I123" s="164"/>
      <c r="J123" s="164"/>
      <c r="K123" s="77" t="s">
        <v>9</v>
      </c>
      <c r="L123" s="520" t="s">
        <v>134</v>
      </c>
      <c r="M123" s="521"/>
      <c r="N123" s="521"/>
      <c r="O123" s="521"/>
      <c r="P123" s="521"/>
      <c r="Q123" s="521"/>
      <c r="R123" s="521"/>
      <c r="S123" s="522"/>
      <c r="T123" s="400"/>
      <c r="V123" s="396"/>
      <c r="W123" s="525" t="s">
        <v>129</v>
      </c>
      <c r="X123" s="400"/>
    </row>
    <row r="124" spans="7:24" ht="20.149999999999999" customHeight="1" thickBot="1" x14ac:dyDescent="0.4">
      <c r="G124" s="396"/>
      <c r="H124" s="163"/>
      <c r="I124" s="115"/>
      <c r="J124" s="115"/>
      <c r="K124" s="79"/>
      <c r="L124" s="154" t="s">
        <v>114</v>
      </c>
      <c r="M124" s="10" t="s">
        <v>115</v>
      </c>
      <c r="N124" s="10" t="s">
        <v>116</v>
      </c>
      <c r="O124" s="17" t="s">
        <v>117</v>
      </c>
      <c r="P124" s="17" t="s">
        <v>118</v>
      </c>
      <c r="Q124" s="17" t="s">
        <v>119</v>
      </c>
      <c r="R124" s="10" t="s">
        <v>120</v>
      </c>
      <c r="S124" s="11" t="s">
        <v>121</v>
      </c>
      <c r="T124" s="400"/>
      <c r="V124" s="396"/>
      <c r="W124" s="526"/>
      <c r="X124" s="400"/>
    </row>
    <row r="125" spans="7:24" ht="20.149999999999999" customHeight="1" x14ac:dyDescent="0.35">
      <c r="G125" s="396"/>
      <c r="H125" s="163"/>
      <c r="I125" s="115"/>
      <c r="J125" s="115"/>
      <c r="K125" s="80" t="s">
        <v>13</v>
      </c>
      <c r="L125" s="20" t="str">
        <f t="shared" ref="L125:S125" si="72">IF(COUNTIF($I$87:$I$116,"Area i")&lt;1,"",AVERAGEIF($I$87:$I$116,"Area i",L$87:L$116))</f>
        <v/>
      </c>
      <c r="M125" s="21" t="str">
        <f t="shared" si="72"/>
        <v/>
      </c>
      <c r="N125" s="21" t="str">
        <f t="shared" si="72"/>
        <v/>
      </c>
      <c r="O125" s="21" t="str">
        <f t="shared" si="72"/>
        <v/>
      </c>
      <c r="P125" s="21" t="str">
        <f t="shared" si="72"/>
        <v/>
      </c>
      <c r="Q125" s="21" t="str">
        <f t="shared" si="72"/>
        <v/>
      </c>
      <c r="R125" s="21" t="str">
        <f t="shared" si="72"/>
        <v/>
      </c>
      <c r="S125" s="225" t="str">
        <f t="shared" si="72"/>
        <v/>
      </c>
      <c r="T125" s="400"/>
      <c r="V125" s="396"/>
      <c r="W125" s="121" t="str">
        <f t="shared" ref="W125" si="73">IF(COUNTIF($I$87:$I$116,"Area i")&lt;1,"",AVERAGEIF($I$87:$I$116,"Area i",W$87:W$116))</f>
        <v/>
      </c>
      <c r="X125" s="400"/>
    </row>
    <row r="126" spans="7:24" ht="20.149999999999999" customHeight="1" x14ac:dyDescent="0.35">
      <c r="G126" s="396"/>
      <c r="H126" s="163"/>
      <c r="I126" s="115"/>
      <c r="J126" s="115"/>
      <c r="K126" s="82" t="s">
        <v>14</v>
      </c>
      <c r="L126" s="23" t="str">
        <f t="shared" ref="L126:S126" si="74">IF(COUNTIF($I$87:$I$116,"Area ii")&lt;1,"",AVERAGEIF($I$87:$I$116,"Area ii",L$87:L$116))</f>
        <v/>
      </c>
      <c r="M126" s="24" t="str">
        <f t="shared" si="74"/>
        <v/>
      </c>
      <c r="N126" s="24" t="str">
        <f t="shared" si="74"/>
        <v/>
      </c>
      <c r="O126" s="24" t="str">
        <f t="shared" si="74"/>
        <v/>
      </c>
      <c r="P126" s="24" t="str">
        <f t="shared" si="74"/>
        <v/>
      </c>
      <c r="Q126" s="24" t="str">
        <f t="shared" si="74"/>
        <v/>
      </c>
      <c r="R126" s="24" t="str">
        <f t="shared" si="74"/>
        <v/>
      </c>
      <c r="S126" s="226" t="str">
        <f t="shared" si="74"/>
        <v/>
      </c>
      <c r="T126" s="400"/>
      <c r="V126" s="396"/>
      <c r="W126" s="121" t="str">
        <f>IF(COUNTIF($I$87:$I$116,"Area ii")&lt;1,"",AVERAGEIF($I$87:$I$116,"Area ii",W$87:W$116))</f>
        <v/>
      </c>
      <c r="X126" s="400"/>
    </row>
    <row r="127" spans="7:24" ht="20.149999999999999" customHeight="1" x14ac:dyDescent="0.35">
      <c r="G127" s="396"/>
      <c r="H127" s="163"/>
      <c r="I127" s="115"/>
      <c r="J127" s="115"/>
      <c r="K127" s="82" t="s">
        <v>15</v>
      </c>
      <c r="L127" s="23" t="str">
        <f t="shared" ref="L127:S127" si="75">IF(COUNTIF($I$87:$I$116,"Area iii")&lt;1,"",AVERAGEIF($I$87:$I$116,"Area iii",L$87:L$116))</f>
        <v/>
      </c>
      <c r="M127" s="24" t="str">
        <f t="shared" si="75"/>
        <v/>
      </c>
      <c r="N127" s="24" t="str">
        <f t="shared" si="75"/>
        <v/>
      </c>
      <c r="O127" s="24" t="str">
        <f t="shared" si="75"/>
        <v/>
      </c>
      <c r="P127" s="24" t="str">
        <f t="shared" si="75"/>
        <v/>
      </c>
      <c r="Q127" s="24" t="str">
        <f t="shared" si="75"/>
        <v/>
      </c>
      <c r="R127" s="24" t="str">
        <f t="shared" si="75"/>
        <v/>
      </c>
      <c r="S127" s="226" t="str">
        <f t="shared" si="75"/>
        <v/>
      </c>
      <c r="T127" s="400"/>
      <c r="V127" s="396"/>
      <c r="W127" s="121" t="str">
        <f t="shared" ref="W127" si="76">IF(COUNTIF($I$87:$I$116,"Area iii")&lt;1,"",AVERAGEIF($I$87:$I$116,"Area iii",W$87:W$116))</f>
        <v/>
      </c>
      <c r="X127" s="400"/>
    </row>
    <row r="128" spans="7:24" ht="20.149999999999999" customHeight="1" x14ac:dyDescent="0.35">
      <c r="G128" s="396"/>
      <c r="H128" s="163"/>
      <c r="I128" s="115"/>
      <c r="J128" s="115"/>
      <c r="K128" s="82" t="s">
        <v>16</v>
      </c>
      <c r="L128" s="23" t="str">
        <f t="shared" ref="L128:S128" si="77">IF(COUNTIF($I$87:$I$116,"Area iv")&lt;1,"",AVERAGEIF($I$87:$I$116,"Area iv",L$87:L$116))</f>
        <v/>
      </c>
      <c r="M128" s="24" t="str">
        <f t="shared" si="77"/>
        <v/>
      </c>
      <c r="N128" s="24" t="str">
        <f t="shared" si="77"/>
        <v/>
      </c>
      <c r="O128" s="24" t="str">
        <f t="shared" si="77"/>
        <v/>
      </c>
      <c r="P128" s="24" t="str">
        <f t="shared" si="77"/>
        <v/>
      </c>
      <c r="Q128" s="24" t="str">
        <f t="shared" si="77"/>
        <v/>
      </c>
      <c r="R128" s="24" t="str">
        <f t="shared" si="77"/>
        <v/>
      </c>
      <c r="S128" s="226" t="str">
        <f t="shared" si="77"/>
        <v/>
      </c>
      <c r="T128" s="400"/>
      <c r="V128" s="396"/>
      <c r="W128" s="121" t="str">
        <f t="shared" ref="W128" si="78">IF(COUNTIF($I$87:$I$116,"Area iv")&lt;1,"",AVERAGEIF($I$87:$I$116,"Area iv",W$87:W$116))</f>
        <v/>
      </c>
      <c r="X128" s="400"/>
    </row>
    <row r="129" spans="7:24" ht="20.149999999999999" customHeight="1" x14ac:dyDescent="0.35">
      <c r="G129" s="396"/>
      <c r="H129" s="163"/>
      <c r="I129" s="115"/>
      <c r="J129" s="115"/>
      <c r="K129" s="82" t="s">
        <v>17</v>
      </c>
      <c r="L129" s="23" t="str">
        <f t="shared" ref="L129:S129" si="79">IF(COUNTIF($I$87:$I$116,"Area v")&lt;1,"", AVERAGEIF($I$87:$I$116,"Area v",L$87:L$116))</f>
        <v/>
      </c>
      <c r="M129" s="24" t="str">
        <f t="shared" si="79"/>
        <v/>
      </c>
      <c r="N129" s="24" t="str">
        <f t="shared" si="79"/>
        <v/>
      </c>
      <c r="O129" s="24" t="str">
        <f t="shared" si="79"/>
        <v/>
      </c>
      <c r="P129" s="24" t="str">
        <f t="shared" si="79"/>
        <v/>
      </c>
      <c r="Q129" s="24" t="str">
        <f t="shared" si="79"/>
        <v/>
      </c>
      <c r="R129" s="24" t="str">
        <f t="shared" si="79"/>
        <v/>
      </c>
      <c r="S129" s="226" t="str">
        <f t="shared" si="79"/>
        <v/>
      </c>
      <c r="T129" s="400"/>
      <c r="V129" s="396"/>
      <c r="W129" s="121" t="str">
        <f t="shared" ref="W129" si="80">IF(COUNTIF($I$87:$I$116,"Area v")&lt;1,"", AVERAGEIF($I$87:$I$116,"Area v",W$87:W$116))</f>
        <v/>
      </c>
      <c r="X129" s="400"/>
    </row>
    <row r="130" spans="7:24" ht="20.149999999999999" customHeight="1" thickBot="1" x14ac:dyDescent="0.4">
      <c r="G130" s="396"/>
      <c r="H130" s="165"/>
      <c r="I130" s="166"/>
      <c r="J130" s="166"/>
      <c r="K130" s="84" t="s">
        <v>18</v>
      </c>
      <c r="L130" s="28" t="str">
        <f t="shared" ref="L130:S130" si="81">IF(COUNTIF($I$87:$I$116,"Area vi")&lt;1,"",AVERAGEIF($I$87:$I$116,"Area vi",L$87:L$116))</f>
        <v/>
      </c>
      <c r="M130" s="24" t="str">
        <f t="shared" si="81"/>
        <v/>
      </c>
      <c r="N130" s="24" t="str">
        <f t="shared" si="81"/>
        <v/>
      </c>
      <c r="O130" s="24" t="str">
        <f t="shared" si="81"/>
        <v/>
      </c>
      <c r="P130" s="24" t="str">
        <f t="shared" si="81"/>
        <v/>
      </c>
      <c r="Q130" s="24" t="str">
        <f t="shared" si="81"/>
        <v/>
      </c>
      <c r="R130" s="24" t="str">
        <f t="shared" si="81"/>
        <v/>
      </c>
      <c r="S130" s="226" t="str">
        <f t="shared" si="81"/>
        <v/>
      </c>
      <c r="T130" s="400"/>
      <c r="V130" s="396"/>
      <c r="W130" s="121" t="str">
        <f t="shared" ref="W130" si="82">IF(COUNTIF($I$87:$I$116,"Area vi")&lt;1,"",AVERAGEIF($I$87:$I$116,"Area vi",W$87:W$116))</f>
        <v/>
      </c>
      <c r="X130" s="400"/>
    </row>
    <row r="131" spans="7:24" ht="20.149999999999999" customHeight="1" thickBot="1" x14ac:dyDescent="0.4">
      <c r="G131" s="397"/>
      <c r="H131" s="413"/>
      <c r="I131" s="413"/>
      <c r="J131" s="413"/>
      <c r="K131" s="413"/>
      <c r="L131" s="414"/>
      <c r="M131" s="414"/>
      <c r="N131" s="414"/>
      <c r="O131" s="414"/>
      <c r="P131" s="414"/>
      <c r="Q131" s="414"/>
      <c r="R131" s="414"/>
      <c r="S131" s="414"/>
      <c r="T131" s="399"/>
      <c r="V131" s="397"/>
      <c r="W131" s="398"/>
      <c r="X131" s="399"/>
    </row>
    <row r="132" spans="7:24" ht="20.149999999999999" customHeight="1" x14ac:dyDescent="0.35"/>
    <row r="133" spans="7:24" ht="20.149999999999999" customHeight="1" x14ac:dyDescent="0.35">
      <c r="P133" s="102" t="s">
        <v>135</v>
      </c>
    </row>
    <row r="134" spans="7:24" ht="20.149999999999999" customHeight="1" thickBot="1" x14ac:dyDescent="0.4">
      <c r="H134" s="19" t="s">
        <v>94</v>
      </c>
    </row>
    <row r="135" spans="7:24" ht="20.149999999999999" customHeight="1" thickBot="1" x14ac:dyDescent="0.4">
      <c r="G135" s="395"/>
      <c r="H135" s="393"/>
      <c r="I135" s="393"/>
      <c r="J135" s="393"/>
      <c r="K135" s="393"/>
      <c r="L135" s="393"/>
      <c r="M135" s="393"/>
      <c r="N135" s="393"/>
      <c r="O135" s="393"/>
      <c r="P135" s="419"/>
      <c r="Q135" s="393"/>
      <c r="R135" s="393"/>
      <c r="S135" s="393"/>
      <c r="T135" s="394"/>
      <c r="V135" s="395"/>
      <c r="W135" s="393"/>
      <c r="X135" s="394"/>
    </row>
    <row r="136" spans="7:24" ht="20.149999999999999" customHeight="1" x14ac:dyDescent="0.35">
      <c r="G136" s="396"/>
      <c r="H136" s="77"/>
      <c r="I136" s="78"/>
      <c r="J136" s="78"/>
      <c r="K136" s="525" t="s">
        <v>9</v>
      </c>
      <c r="L136" s="520" t="s">
        <v>134</v>
      </c>
      <c r="M136" s="521"/>
      <c r="N136" s="521"/>
      <c r="O136" s="521"/>
      <c r="P136" s="521"/>
      <c r="Q136" s="521"/>
      <c r="R136" s="521"/>
      <c r="S136" s="522"/>
      <c r="T136" s="400"/>
      <c r="V136" s="396"/>
      <c r="W136" s="525" t="s">
        <v>129</v>
      </c>
      <c r="X136" s="400"/>
    </row>
    <row r="137" spans="7:24" ht="20.149999999999999" customHeight="1" thickBot="1" x14ac:dyDescent="0.4">
      <c r="G137" s="396"/>
      <c r="H137" s="109"/>
      <c r="I137" s="142"/>
      <c r="J137" s="142"/>
      <c r="K137" s="526"/>
      <c r="L137" s="154" t="s">
        <v>114</v>
      </c>
      <c r="M137" s="10" t="s">
        <v>115</v>
      </c>
      <c r="N137" s="10" t="s">
        <v>116</v>
      </c>
      <c r="O137" s="17" t="s">
        <v>117</v>
      </c>
      <c r="P137" s="17" t="s">
        <v>118</v>
      </c>
      <c r="Q137" s="17" t="s">
        <v>119</v>
      </c>
      <c r="R137" s="10" t="s">
        <v>120</v>
      </c>
      <c r="S137" s="11" t="s">
        <v>121</v>
      </c>
      <c r="T137" s="400"/>
      <c r="V137" s="396"/>
      <c r="W137" s="526"/>
      <c r="X137" s="400"/>
    </row>
    <row r="138" spans="7:24" ht="20.149999999999999" customHeight="1" x14ac:dyDescent="0.35">
      <c r="G138" s="396"/>
      <c r="H138" s="109"/>
      <c r="I138" s="142"/>
      <c r="J138" s="142"/>
      <c r="K138" s="120" t="s">
        <v>13</v>
      </c>
      <c r="L138" s="20" t="str">
        <f>IF(L125="","",L125*'PR details'!$G4)</f>
        <v/>
      </c>
      <c r="M138" s="21" t="str">
        <f>IF(M125="","",M125*'PR details'!$G4)</f>
        <v/>
      </c>
      <c r="N138" s="21" t="str">
        <f>IF(N125="","",N125*'PR details'!$G4)</f>
        <v/>
      </c>
      <c r="O138" s="21" t="str">
        <f>IF(O125="","",O125*'PR details'!$G4)</f>
        <v/>
      </c>
      <c r="P138" s="21" t="str">
        <f>IF(P125="","",P125*'PR details'!$G4)</f>
        <v/>
      </c>
      <c r="Q138" s="21" t="str">
        <f>IF(Q125="","",Q125*'PR details'!$G4)</f>
        <v/>
      </c>
      <c r="R138" s="21" t="str">
        <f>IF(R125="","",R125*'PR details'!$G4)</f>
        <v/>
      </c>
      <c r="S138" s="225" t="str">
        <f>IF(S125="","",S125*'PR details'!$G4)</f>
        <v/>
      </c>
      <c r="T138" s="400"/>
      <c r="V138" s="396"/>
      <c r="W138" s="121" t="str">
        <f>IF(W125="","",W125*'PR details'!$G4)</f>
        <v/>
      </c>
      <c r="X138" s="400"/>
    </row>
    <row r="139" spans="7:24" ht="20.149999999999999" customHeight="1" x14ac:dyDescent="0.35">
      <c r="G139" s="396"/>
      <c r="H139" s="109"/>
      <c r="I139" s="142"/>
      <c r="J139" s="142"/>
      <c r="K139" s="121" t="s">
        <v>14</v>
      </c>
      <c r="L139" s="23" t="str">
        <f>IF(L126="","",L126*'PR details'!$G5)</f>
        <v/>
      </c>
      <c r="M139" s="24" t="str">
        <f>IF(M126="","",M126*'PR details'!$G5)</f>
        <v/>
      </c>
      <c r="N139" s="24" t="str">
        <f>IF(N126="","",N126*'PR details'!$G5)</f>
        <v/>
      </c>
      <c r="O139" s="24" t="str">
        <f>IF(O126="","",O126*'PR details'!$G5)</f>
        <v/>
      </c>
      <c r="P139" s="24" t="str">
        <f>IF(P126="","",P126*'PR details'!$G5)</f>
        <v/>
      </c>
      <c r="Q139" s="24" t="str">
        <f>IF(Q126="","",Q126*'PR details'!$G5)</f>
        <v/>
      </c>
      <c r="R139" s="24" t="str">
        <f>IF(R126="","",R126*'PR details'!$G5)</f>
        <v/>
      </c>
      <c r="S139" s="226" t="str">
        <f>IF(S126="","",S126*'PR details'!$G5)</f>
        <v/>
      </c>
      <c r="T139" s="400"/>
      <c r="V139" s="396"/>
      <c r="W139" s="121" t="str">
        <f>IF(W126="","",W126*'PR details'!$G5)</f>
        <v/>
      </c>
      <c r="X139" s="400"/>
    </row>
    <row r="140" spans="7:24" ht="20.149999999999999" customHeight="1" x14ac:dyDescent="0.35">
      <c r="G140" s="396"/>
      <c r="H140" s="109"/>
      <c r="I140" s="142"/>
      <c r="J140" s="142"/>
      <c r="K140" s="121" t="s">
        <v>15</v>
      </c>
      <c r="L140" s="23" t="str">
        <f>IF(L127="","",L127*'PR details'!$G6)</f>
        <v/>
      </c>
      <c r="M140" s="24" t="str">
        <f>IF(M127="","",M127*'PR details'!$G6)</f>
        <v/>
      </c>
      <c r="N140" s="24" t="str">
        <f>IF(N127="","",N127*'PR details'!$G6)</f>
        <v/>
      </c>
      <c r="O140" s="24" t="str">
        <f>IF(O127="","",O127*'PR details'!$G6)</f>
        <v/>
      </c>
      <c r="P140" s="24" t="str">
        <f>IF(P127="","",P127*'PR details'!$G6)</f>
        <v/>
      </c>
      <c r="Q140" s="24" t="str">
        <f>IF(Q127="","",Q127*'PR details'!$G6)</f>
        <v/>
      </c>
      <c r="R140" s="24" t="str">
        <f>IF(R127="","",R127*'PR details'!$G6)</f>
        <v/>
      </c>
      <c r="S140" s="226" t="str">
        <f>IF(S127="","",S127*'PR details'!$G6)</f>
        <v/>
      </c>
      <c r="T140" s="400"/>
      <c r="V140" s="396"/>
      <c r="W140" s="121" t="str">
        <f>IF(W127="","",W127*'PR details'!$G6)</f>
        <v/>
      </c>
      <c r="X140" s="400"/>
    </row>
    <row r="141" spans="7:24" ht="20.149999999999999" customHeight="1" x14ac:dyDescent="0.35">
      <c r="G141" s="396"/>
      <c r="H141" s="109"/>
      <c r="I141" s="142"/>
      <c r="J141" s="142"/>
      <c r="K141" s="121" t="s">
        <v>16</v>
      </c>
      <c r="L141" s="23" t="str">
        <f>IF(L128="","",L128*'PR details'!$G7)</f>
        <v/>
      </c>
      <c r="M141" s="24" t="str">
        <f>IF(M128="","",M128*'PR details'!$G7)</f>
        <v/>
      </c>
      <c r="N141" s="24" t="str">
        <f>IF(N128="","",N128*'PR details'!$G7)</f>
        <v/>
      </c>
      <c r="O141" s="24" t="str">
        <f>IF(O128="","",O128*'PR details'!$G7)</f>
        <v/>
      </c>
      <c r="P141" s="24" t="str">
        <f>IF(P128="","",P128*'PR details'!$G7)</f>
        <v/>
      </c>
      <c r="Q141" s="24" t="str">
        <f>IF(Q128="","",Q128*'PR details'!$G7)</f>
        <v/>
      </c>
      <c r="R141" s="24" t="str">
        <f>IF(R128="","",R128*'PR details'!$G7)</f>
        <v/>
      </c>
      <c r="S141" s="226" t="str">
        <f>IF(S128="","",S128*'PR details'!$G7)</f>
        <v/>
      </c>
      <c r="T141" s="400"/>
      <c r="V141" s="396"/>
      <c r="W141" s="121" t="str">
        <f>IF(W128="","",W128*'PR details'!$G7)</f>
        <v/>
      </c>
      <c r="X141" s="400"/>
    </row>
    <row r="142" spans="7:24" ht="20.149999999999999" customHeight="1" x14ac:dyDescent="0.35">
      <c r="G142" s="396"/>
      <c r="H142" s="109"/>
      <c r="I142" s="142"/>
      <c r="J142" s="142"/>
      <c r="K142" s="121" t="s">
        <v>17</v>
      </c>
      <c r="L142" s="23" t="str">
        <f>IF(L129="","",L129*'PR details'!$G8)</f>
        <v/>
      </c>
      <c r="M142" s="24" t="str">
        <f>IF(M129="","",M129*'PR details'!$G8)</f>
        <v/>
      </c>
      <c r="N142" s="24" t="str">
        <f>IF(N129="","",N129*'PR details'!$G8)</f>
        <v/>
      </c>
      <c r="O142" s="24" t="str">
        <f>IF(O129="","",O129*'PR details'!$G8)</f>
        <v/>
      </c>
      <c r="P142" s="24" t="str">
        <f>IF(P129="","",P129*'PR details'!$G8)</f>
        <v/>
      </c>
      <c r="Q142" s="24" t="str">
        <f>IF(Q129="","",Q129*'PR details'!$G8)</f>
        <v/>
      </c>
      <c r="R142" s="24" t="str">
        <f>IF(R129="","",R129*'PR details'!$G8)</f>
        <v/>
      </c>
      <c r="S142" s="226" t="str">
        <f>IF(S129="","",S129*'PR details'!$G8)</f>
        <v/>
      </c>
      <c r="T142" s="400"/>
      <c r="V142" s="396"/>
      <c r="W142" s="121" t="str">
        <f>IF(W129="","",W129*'PR details'!$G8)</f>
        <v/>
      </c>
      <c r="X142" s="400"/>
    </row>
    <row r="143" spans="7:24" ht="20.149999999999999" customHeight="1" thickBot="1" x14ac:dyDescent="0.4">
      <c r="G143" s="396"/>
      <c r="H143" s="79"/>
      <c r="I143" s="175"/>
      <c r="J143" s="175"/>
      <c r="K143" s="122" t="s">
        <v>18</v>
      </c>
      <c r="L143" s="28" t="str">
        <f>IF(L130="","",L130*'PR details'!$G9)</f>
        <v/>
      </c>
      <c r="M143" s="24" t="str">
        <f>IF(M130="","",M130*'PR details'!$G9)</f>
        <v/>
      </c>
      <c r="N143" s="24" t="str">
        <f>IF(N130="","",N130*'PR details'!$G9)</f>
        <v/>
      </c>
      <c r="O143" s="24" t="str">
        <f>IF(O130="","",O130*'PR details'!$G9)</f>
        <v/>
      </c>
      <c r="P143" s="24" t="str">
        <f>IF(P130="","",P130*'PR details'!$G9)</f>
        <v/>
      </c>
      <c r="Q143" s="24" t="str">
        <f>IF(Q130="","",Q130*'PR details'!$G9)</f>
        <v/>
      </c>
      <c r="R143" s="24" t="str">
        <f>IF(R130="","",R130*'PR details'!$G9)</f>
        <v/>
      </c>
      <c r="S143" s="226" t="str">
        <f>IF(S130="","",S130*'PR details'!$G9)</f>
        <v/>
      </c>
      <c r="T143" s="400"/>
      <c r="V143" s="396"/>
      <c r="W143" s="121" t="str">
        <f>IF(W130="","",W130*'PR details'!$G9)</f>
        <v/>
      </c>
      <c r="X143" s="400"/>
    </row>
    <row r="144" spans="7:24" ht="20.149999999999999" customHeight="1" thickBot="1" x14ac:dyDescent="0.4">
      <c r="G144" s="397"/>
      <c r="H144" s="413"/>
      <c r="I144" s="413"/>
      <c r="J144" s="413"/>
      <c r="K144" s="413"/>
      <c r="L144" s="414"/>
      <c r="M144" s="414"/>
      <c r="N144" s="414"/>
      <c r="O144" s="414"/>
      <c r="P144" s="414"/>
      <c r="Q144" s="414"/>
      <c r="R144" s="414"/>
      <c r="S144" s="414"/>
      <c r="T144" s="399"/>
      <c r="V144" s="397"/>
      <c r="W144" s="398"/>
      <c r="X144" s="399"/>
    </row>
    <row r="145" spans="7:24" ht="20.149999999999999" customHeight="1" x14ac:dyDescent="0.35"/>
    <row r="146" spans="7:24" ht="20.149999999999999" customHeight="1" x14ac:dyDescent="0.35"/>
    <row r="147" spans="7:24" ht="20.149999999999999" customHeight="1" thickBot="1" x14ac:dyDescent="0.4">
      <c r="H147" s="19" t="s">
        <v>95</v>
      </c>
    </row>
    <row r="148" spans="7:24" ht="20.149999999999999" customHeight="1" thickBot="1" x14ac:dyDescent="0.4">
      <c r="G148" s="395"/>
      <c r="H148" s="393"/>
      <c r="I148" s="393"/>
      <c r="J148" s="393"/>
      <c r="K148" s="393"/>
      <c r="L148" s="393"/>
      <c r="M148" s="393"/>
      <c r="N148" s="393"/>
      <c r="O148" s="393"/>
      <c r="P148" s="419"/>
      <c r="Q148" s="393"/>
      <c r="R148" s="393"/>
      <c r="S148" s="393"/>
      <c r="T148" s="394"/>
      <c r="V148" s="395"/>
      <c r="W148" s="393"/>
      <c r="X148" s="394"/>
    </row>
    <row r="149" spans="7:24" ht="20.149999999999999" customHeight="1" x14ac:dyDescent="0.35">
      <c r="G149" s="396"/>
      <c r="H149" s="77"/>
      <c r="I149" s="78"/>
      <c r="J149" s="78"/>
      <c r="K149" s="75"/>
      <c r="L149" s="520" t="s">
        <v>134</v>
      </c>
      <c r="M149" s="521"/>
      <c r="N149" s="521"/>
      <c r="O149" s="521"/>
      <c r="P149" s="521"/>
      <c r="Q149" s="521"/>
      <c r="R149" s="521"/>
      <c r="S149" s="522"/>
      <c r="T149" s="400"/>
      <c r="V149" s="396"/>
      <c r="W149" s="525" t="s">
        <v>129</v>
      </c>
      <c r="X149" s="400"/>
    </row>
    <row r="150" spans="7:24" ht="20.149999999999999" customHeight="1" thickBot="1" x14ac:dyDescent="0.4">
      <c r="G150" s="396"/>
      <c r="H150" s="109"/>
      <c r="I150" s="142"/>
      <c r="J150" s="142"/>
      <c r="K150" s="110"/>
      <c r="L150" s="154" t="s">
        <v>114</v>
      </c>
      <c r="M150" s="10" t="s">
        <v>115</v>
      </c>
      <c r="N150" s="10" t="s">
        <v>116</v>
      </c>
      <c r="O150" s="17" t="s">
        <v>117</v>
      </c>
      <c r="P150" s="17" t="s">
        <v>118</v>
      </c>
      <c r="Q150" s="17" t="s">
        <v>119</v>
      </c>
      <c r="R150" s="10" t="s">
        <v>120</v>
      </c>
      <c r="S150" s="11" t="s">
        <v>121</v>
      </c>
      <c r="T150" s="400"/>
      <c r="V150" s="396"/>
      <c r="W150" s="526"/>
      <c r="X150" s="400"/>
    </row>
    <row r="151" spans="7:24" ht="20.149999999999999" customHeight="1" thickBot="1" x14ac:dyDescent="0.4">
      <c r="G151" s="396"/>
      <c r="H151" s="79"/>
      <c r="I151" s="175"/>
      <c r="J151" s="175"/>
      <c r="K151" s="76"/>
      <c r="L151" s="20" t="str">
        <f t="shared" ref="L151:S151" si="83">IF(COUNT(L138:L143)&lt;1,"",SUM(L138:L143))</f>
        <v/>
      </c>
      <c r="M151" s="21" t="str">
        <f t="shared" si="83"/>
        <v/>
      </c>
      <c r="N151" s="21" t="str">
        <f t="shared" si="83"/>
        <v/>
      </c>
      <c r="O151" s="21" t="str">
        <f t="shared" si="83"/>
        <v/>
      </c>
      <c r="P151" s="21" t="str">
        <f t="shared" si="83"/>
        <v/>
      </c>
      <c r="Q151" s="21" t="str">
        <f t="shared" si="83"/>
        <v/>
      </c>
      <c r="R151" s="21" t="str">
        <f t="shared" si="83"/>
        <v/>
      </c>
      <c r="S151" s="225" t="str">
        <f t="shared" si="83"/>
        <v/>
      </c>
      <c r="T151" s="400"/>
      <c r="V151" s="396"/>
      <c r="W151" s="122" t="str">
        <f t="shared" ref="W151" si="84">IF(COUNT(W138:W143)&lt;1,"",SUM(W138:W143))</f>
        <v/>
      </c>
      <c r="X151" s="400"/>
    </row>
    <row r="152" spans="7:24" ht="20.149999999999999" customHeight="1" thickBot="1" x14ac:dyDescent="0.4">
      <c r="G152" s="397"/>
      <c r="H152" s="413"/>
      <c r="I152" s="413"/>
      <c r="J152" s="413"/>
      <c r="K152" s="413"/>
      <c r="L152" s="414"/>
      <c r="M152" s="414"/>
      <c r="N152" s="414"/>
      <c r="O152" s="414"/>
      <c r="P152" s="414"/>
      <c r="Q152" s="414"/>
      <c r="R152" s="414"/>
      <c r="S152" s="414"/>
      <c r="T152" s="399"/>
      <c r="V152" s="397"/>
      <c r="W152" s="398"/>
      <c r="X152" s="399"/>
    </row>
    <row r="153" spans="7:24" ht="20.149999999999999" customHeight="1" x14ac:dyDescent="0.35"/>
    <row r="154" spans="7:24" ht="20.149999999999999" customHeight="1" x14ac:dyDescent="0.35"/>
    <row r="155" spans="7:24" ht="20.149999999999999" customHeight="1" x14ac:dyDescent="0.35">
      <c r="O155" s="102"/>
      <c r="P155" s="3"/>
    </row>
    <row r="156" spans="7:24" ht="20.149999999999999" customHeight="1" x14ac:dyDescent="0.35">
      <c r="O156" s="102"/>
      <c r="P156" s="3"/>
    </row>
    <row r="157" spans="7:24" ht="20.149999999999999" customHeight="1" x14ac:dyDescent="0.35">
      <c r="O157" s="102"/>
      <c r="P157" s="3"/>
    </row>
    <row r="158" spans="7:24" ht="20.149999999999999" customHeight="1" x14ac:dyDescent="0.35">
      <c r="O158" s="102"/>
      <c r="P158" s="3"/>
    </row>
    <row r="159" spans="7:24" ht="20.149999999999999" customHeight="1" x14ac:dyDescent="0.35">
      <c r="O159" s="102"/>
      <c r="P159" s="3"/>
    </row>
    <row r="160" spans="7:24" ht="20.149999999999999" customHeight="1" x14ac:dyDescent="0.35">
      <c r="O160" s="102"/>
      <c r="P160" s="3"/>
    </row>
    <row r="161" spans="15:16" ht="20.149999999999999" customHeight="1" x14ac:dyDescent="0.35">
      <c r="O161" s="102"/>
      <c r="P161" s="3"/>
    </row>
    <row r="162" spans="15:16" ht="20.149999999999999" customHeight="1" x14ac:dyDescent="0.35"/>
    <row r="163" spans="15:16" ht="20.149999999999999" customHeight="1" x14ac:dyDescent="0.35"/>
    <row r="164" spans="15:16" ht="20.149999999999999" customHeight="1" x14ac:dyDescent="0.35"/>
    <row r="165" spans="15:16" ht="20.149999999999999" customHeight="1" x14ac:dyDescent="0.35"/>
    <row r="166" spans="15:16" ht="20.149999999999999" customHeight="1" x14ac:dyDescent="0.35"/>
    <row r="167" spans="15:16" ht="20.149999999999999" customHeight="1" x14ac:dyDescent="0.35"/>
    <row r="168" spans="15:16" ht="20.149999999999999" customHeight="1" x14ac:dyDescent="0.35"/>
    <row r="169" spans="15:16" ht="20.149999999999999" customHeight="1" x14ac:dyDescent="0.35"/>
    <row r="170" spans="15:16" ht="20.149999999999999" customHeight="1" x14ac:dyDescent="0.35"/>
    <row r="171" spans="15:16" ht="20.149999999999999" customHeight="1" x14ac:dyDescent="0.35"/>
    <row r="172" spans="15:16" ht="20.149999999999999" customHeight="1" x14ac:dyDescent="0.35"/>
    <row r="173" spans="15:16" ht="20.149999999999999" customHeight="1" x14ac:dyDescent="0.35"/>
    <row r="174" spans="15:16" ht="20.149999999999999" customHeight="1" x14ac:dyDescent="0.35"/>
    <row r="175" spans="15:16" ht="20.149999999999999" customHeight="1" x14ac:dyDescent="0.35"/>
    <row r="176" spans="15:16" ht="20.149999999999999" customHeight="1" x14ac:dyDescent="0.35"/>
    <row r="177" ht="20.149999999999999" customHeight="1" x14ac:dyDescent="0.35"/>
    <row r="178" ht="20.149999999999999" customHeight="1" x14ac:dyDescent="0.35"/>
    <row r="179" ht="20.149999999999999" customHeight="1" x14ac:dyDescent="0.35"/>
    <row r="180" ht="20.149999999999999" customHeight="1" x14ac:dyDescent="0.35"/>
    <row r="181" ht="20.149999999999999" customHeight="1" x14ac:dyDescent="0.35"/>
    <row r="182" ht="20.149999999999999" customHeight="1" x14ac:dyDescent="0.35"/>
    <row r="183" ht="20.149999999999999" customHeight="1" x14ac:dyDescent="0.35"/>
    <row r="184" ht="20.149999999999999" customHeight="1" x14ac:dyDescent="0.35"/>
    <row r="185" ht="20.149999999999999" customHeight="1" x14ac:dyDescent="0.35"/>
    <row r="186" ht="20.149999999999999" customHeight="1" x14ac:dyDescent="0.35"/>
    <row r="187" ht="20.149999999999999" customHeight="1" x14ac:dyDescent="0.35"/>
    <row r="188" ht="20.149999999999999" customHeight="1" x14ac:dyDescent="0.35"/>
    <row r="189" ht="20.149999999999999" customHeight="1" x14ac:dyDescent="0.35"/>
    <row r="190" ht="20.149999999999999" customHeight="1" x14ac:dyDescent="0.35"/>
    <row r="191" ht="20.149999999999999" customHeight="1" x14ac:dyDescent="0.35"/>
    <row r="192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  <row r="198" ht="20.149999999999999" customHeight="1" x14ac:dyDescent="0.35"/>
    <row r="199" ht="20.149999999999999" customHeight="1" x14ac:dyDescent="0.35"/>
    <row r="200" ht="20.149999999999999" customHeight="1" x14ac:dyDescent="0.35"/>
    <row r="201" ht="20.149999999999999" customHeight="1" x14ac:dyDescent="0.35"/>
    <row r="202" ht="20.149999999999999" customHeight="1" x14ac:dyDescent="0.35"/>
    <row r="203" ht="20.149999999999999" customHeight="1" x14ac:dyDescent="0.35"/>
    <row r="204" ht="20.149999999999999" customHeight="1" x14ac:dyDescent="0.35"/>
    <row r="205" ht="20.149999999999999" customHeight="1" x14ac:dyDescent="0.35"/>
    <row r="206" ht="20.149999999999999" customHeight="1" x14ac:dyDescent="0.35"/>
    <row r="207" ht="20.149999999999999" customHeight="1" x14ac:dyDescent="0.35"/>
    <row r="208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  <row r="731" ht="20.149999999999999" customHeight="1" x14ac:dyDescent="0.35"/>
    <row r="732" ht="20.149999999999999" customHeight="1" x14ac:dyDescent="0.35"/>
    <row r="733" ht="20.149999999999999" customHeight="1" x14ac:dyDescent="0.35"/>
    <row r="734" ht="20.149999999999999" customHeight="1" x14ac:dyDescent="0.35"/>
    <row r="735" ht="20.149999999999999" customHeight="1" x14ac:dyDescent="0.35"/>
    <row r="736" ht="20.149999999999999" customHeight="1" x14ac:dyDescent="0.35"/>
    <row r="737" ht="20.149999999999999" customHeight="1" x14ac:dyDescent="0.35"/>
    <row r="738" ht="20.149999999999999" customHeight="1" x14ac:dyDescent="0.35"/>
    <row r="739" ht="20.149999999999999" customHeight="1" x14ac:dyDescent="0.35"/>
    <row r="740" ht="20.149999999999999" customHeight="1" x14ac:dyDescent="0.35"/>
    <row r="741" ht="20.149999999999999" customHeight="1" x14ac:dyDescent="0.35"/>
    <row r="742" ht="20.149999999999999" customHeight="1" x14ac:dyDescent="0.35"/>
    <row r="743" ht="20.149999999999999" customHeight="1" x14ac:dyDescent="0.35"/>
    <row r="744" ht="20.149999999999999" customHeight="1" x14ac:dyDescent="0.35"/>
    <row r="745" ht="20.149999999999999" customHeight="1" x14ac:dyDescent="0.35"/>
  </sheetData>
  <mergeCells count="25">
    <mergeCell ref="L149:S149"/>
    <mergeCell ref="K136:K137"/>
    <mergeCell ref="L136:S136"/>
    <mergeCell ref="L123:S123"/>
    <mergeCell ref="H85:H86"/>
    <mergeCell ref="I85:I86"/>
    <mergeCell ref="J85:J86"/>
    <mergeCell ref="K85:K86"/>
    <mergeCell ref="L85:S85"/>
    <mergeCell ref="H6:H7"/>
    <mergeCell ref="I6:I7"/>
    <mergeCell ref="J6:J7"/>
    <mergeCell ref="K6:K7"/>
    <mergeCell ref="L6:S6"/>
    <mergeCell ref="H47:H48"/>
    <mergeCell ref="I47:I48"/>
    <mergeCell ref="J47:J48"/>
    <mergeCell ref="K47:K48"/>
    <mergeCell ref="L47:S47"/>
    <mergeCell ref="W85:W86"/>
    <mergeCell ref="W123:W124"/>
    <mergeCell ref="W136:W137"/>
    <mergeCell ref="W149:W150"/>
    <mergeCell ref="W6:W7"/>
    <mergeCell ref="W47:W48"/>
  </mergeCells>
  <conditionalFormatting sqref="J8:J37">
    <cfRule type="cellIs" dxfId="72" priority="1" operator="equal">
      <formula>"Manual entry required"</formula>
    </cfRule>
  </conditionalFormatting>
  <conditionalFormatting sqref="L9:L38">
    <cfRule type="cellIs" dxfId="71" priority="41" stopIfTrue="1" operator="greaterThanOrEqual">
      <formula>$L$41</formula>
    </cfRule>
    <cfRule type="cellIs" dxfId="70" priority="96" stopIfTrue="1" operator="greaterThanOrEqual">
      <formula>$L$40</formula>
    </cfRule>
  </conditionalFormatting>
  <conditionalFormatting sqref="L8:S38">
    <cfRule type="cellIs" dxfId="69" priority="25" stopIfTrue="1" operator="equal">
      <formula>"ERROR"</formula>
    </cfRule>
    <cfRule type="cellIs" priority="26" stopIfTrue="1" operator="equal">
      <formula>""</formula>
    </cfRule>
  </conditionalFormatting>
  <conditionalFormatting sqref="M8:M38">
    <cfRule type="cellIs" dxfId="68" priority="39" stopIfTrue="1" operator="greaterThanOrEqual">
      <formula>$M$41</formula>
    </cfRule>
    <cfRule type="cellIs" dxfId="67" priority="40" stopIfTrue="1" operator="greaterThanOrEqual">
      <formula>$M$40</formula>
    </cfRule>
  </conditionalFormatting>
  <conditionalFormatting sqref="N8:N38">
    <cfRule type="cellIs" dxfId="66" priority="37" stopIfTrue="1" operator="greaterThanOrEqual">
      <formula>$N$41</formula>
    </cfRule>
    <cfRule type="cellIs" dxfId="65" priority="38" stopIfTrue="1" operator="greaterThanOrEqual">
      <formula>$N$40</formula>
    </cfRule>
  </conditionalFormatting>
  <conditionalFormatting sqref="O8:O38">
    <cfRule type="cellIs" dxfId="64" priority="35" stopIfTrue="1" operator="greaterThanOrEqual">
      <formula>$O$41</formula>
    </cfRule>
    <cfRule type="cellIs" dxfId="63" priority="36" stopIfTrue="1" operator="greaterThanOrEqual">
      <formula>$O$40</formula>
    </cfRule>
  </conditionalFormatting>
  <conditionalFormatting sqref="P8:P38">
    <cfRule type="cellIs" dxfId="62" priority="33" stopIfTrue="1" operator="greaterThanOrEqual">
      <formula>$P$41</formula>
    </cfRule>
    <cfRule type="cellIs" dxfId="61" priority="34" stopIfTrue="1" operator="greaterThanOrEqual">
      <formula>$P$40</formula>
    </cfRule>
  </conditionalFormatting>
  <conditionalFormatting sqref="Q8:Q38">
    <cfRule type="cellIs" dxfId="60" priority="31" stopIfTrue="1" operator="greaterThanOrEqual">
      <formula>$Q$41</formula>
    </cfRule>
    <cfRule type="cellIs" dxfId="59" priority="32" stopIfTrue="1" operator="greaterThanOrEqual">
      <formula>$Q$40</formula>
    </cfRule>
  </conditionalFormatting>
  <conditionalFormatting sqref="R8:R38">
    <cfRule type="cellIs" dxfId="58" priority="29" stopIfTrue="1" operator="greaterThanOrEqual">
      <formula>$R$41</formula>
    </cfRule>
    <cfRule type="cellIs" dxfId="57" priority="30" stopIfTrue="1" operator="greaterThanOrEqual">
      <formula>$R$40</formula>
    </cfRule>
  </conditionalFormatting>
  <conditionalFormatting sqref="S8:S38">
    <cfRule type="cellIs" dxfId="56" priority="27" stopIfTrue="1" operator="greaterThanOrEqual">
      <formula>$S$41</formula>
    </cfRule>
    <cfRule type="cellIs" dxfId="55" priority="28" stopIfTrue="1" operator="greaterThanOrEqual">
      <formula>$S$40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theme="1"/>
  </sheetPr>
  <dimension ref="B1:M39"/>
  <sheetViews>
    <sheetView zoomScale="70" zoomScaleNormal="70" workbookViewId="0">
      <selection activeCell="H8" sqref="H8"/>
    </sheetView>
  </sheetViews>
  <sheetFormatPr defaultColWidth="8.84375" defaultRowHeight="20.149999999999999" customHeight="1" x14ac:dyDescent="0.35"/>
  <cols>
    <col min="1" max="1" width="2.69140625" style="3" customWidth="1"/>
    <col min="2" max="2" width="2.84375" style="3" customWidth="1"/>
    <col min="3" max="3" width="20.23046875" style="3" customWidth="1"/>
    <col min="4" max="4" width="25.765625" style="3" customWidth="1"/>
    <col min="5" max="5" width="2.84375" style="3" customWidth="1"/>
    <col min="6" max="6" width="19.765625" style="3" customWidth="1"/>
    <col min="7" max="7" width="3.23046875" style="3" customWidth="1"/>
    <col min="8" max="10" width="14.69140625" style="3" customWidth="1"/>
    <col min="11" max="12" width="24.69140625" style="3" customWidth="1"/>
    <col min="13" max="13" width="2.84375" style="3" customWidth="1"/>
    <col min="14" max="16384" width="8.84375" style="3"/>
  </cols>
  <sheetData>
    <row r="1" spans="2:13" ht="12" customHeight="1" x14ac:dyDescent="0.35"/>
    <row r="2" spans="2:13" ht="20.149999999999999" customHeight="1" x14ac:dyDescent="0.35">
      <c r="B2" s="18" t="s">
        <v>461</v>
      </c>
    </row>
    <row r="3" spans="2:13" ht="20.149999999999999" customHeight="1" x14ac:dyDescent="0.35">
      <c r="B3" s="18"/>
    </row>
    <row r="4" spans="2:13" ht="20.149999999999999" customHeight="1" thickBot="1" x14ac:dyDescent="0.4">
      <c r="B4" s="4" t="s">
        <v>413</v>
      </c>
      <c r="H4" s="19" t="s">
        <v>112</v>
      </c>
    </row>
    <row r="5" spans="2:13" ht="20.149999999999999" customHeight="1" thickBot="1" x14ac:dyDescent="0.4">
      <c r="B5" s="5" t="s">
        <v>462</v>
      </c>
      <c r="G5" s="395"/>
      <c r="H5" s="393"/>
      <c r="I5" s="393"/>
      <c r="J5" s="393"/>
      <c r="K5" s="393"/>
      <c r="L5" s="393"/>
      <c r="M5" s="394"/>
    </row>
    <row r="6" spans="2:13" ht="20.149999999999999" customHeight="1" x14ac:dyDescent="0.35">
      <c r="B6" s="5" t="s">
        <v>437</v>
      </c>
      <c r="G6" s="396"/>
      <c r="H6" s="467" t="s">
        <v>23</v>
      </c>
      <c r="I6" s="470" t="s">
        <v>9</v>
      </c>
      <c r="J6" s="527" t="s">
        <v>24</v>
      </c>
      <c r="K6" s="458" t="s">
        <v>136</v>
      </c>
      <c r="L6" s="459"/>
      <c r="M6" s="400"/>
    </row>
    <row r="7" spans="2:13" ht="34.5" customHeight="1" thickBot="1" x14ac:dyDescent="0.4">
      <c r="B7" s="5" t="s">
        <v>438</v>
      </c>
      <c r="G7" s="396"/>
      <c r="H7" s="469"/>
      <c r="I7" s="472"/>
      <c r="J7" s="500"/>
      <c r="K7" s="377" t="s">
        <v>137</v>
      </c>
      <c r="L7" s="378" t="s">
        <v>138</v>
      </c>
      <c r="M7" s="400"/>
    </row>
    <row r="8" spans="2:13" ht="20.149999999999999" customHeight="1" x14ac:dyDescent="0.35">
      <c r="B8" s="5" t="s">
        <v>463</v>
      </c>
      <c r="G8" s="396"/>
      <c r="H8" s="206"/>
      <c r="I8" s="207"/>
      <c r="J8" s="207"/>
      <c r="K8" s="205"/>
      <c r="L8" s="214"/>
      <c r="M8" s="400"/>
    </row>
    <row r="9" spans="2:13" ht="20.149999999999999" customHeight="1" x14ac:dyDescent="0.35">
      <c r="B9" s="5" t="s">
        <v>464</v>
      </c>
      <c r="G9" s="396"/>
      <c r="H9" s="208"/>
      <c r="I9" s="195"/>
      <c r="J9" s="195"/>
      <c r="K9" s="204"/>
      <c r="L9" s="215"/>
      <c r="M9" s="400"/>
    </row>
    <row r="10" spans="2:13" ht="20.149999999999999" customHeight="1" x14ac:dyDescent="0.35">
      <c r="B10" s="5" t="s">
        <v>457</v>
      </c>
      <c r="G10" s="396"/>
      <c r="H10" s="208"/>
      <c r="I10" s="195"/>
      <c r="J10" s="195"/>
      <c r="K10" s="204"/>
      <c r="L10" s="215"/>
      <c r="M10" s="400"/>
    </row>
    <row r="11" spans="2:13" ht="20.149999999999999" customHeight="1" x14ac:dyDescent="0.35">
      <c r="B11" s="5" t="s">
        <v>458</v>
      </c>
      <c r="G11" s="396"/>
      <c r="H11" s="208"/>
      <c r="I11" s="195"/>
      <c r="J11" s="195"/>
      <c r="K11" s="204"/>
      <c r="L11" s="215"/>
      <c r="M11" s="400"/>
    </row>
    <row r="12" spans="2:13" ht="20.149999999999999" customHeight="1" x14ac:dyDescent="0.35">
      <c r="B12" s="3" t="s">
        <v>459</v>
      </c>
      <c r="G12" s="396"/>
      <c r="H12" s="208"/>
      <c r="I12" s="195"/>
      <c r="J12" s="195"/>
      <c r="K12" s="204"/>
      <c r="L12" s="215"/>
      <c r="M12" s="400"/>
    </row>
    <row r="13" spans="2:13" ht="20.149999999999999" customHeight="1" x14ac:dyDescent="0.35">
      <c r="C13" s="3" t="s">
        <v>441</v>
      </c>
      <c r="G13" s="396"/>
      <c r="H13" s="208"/>
      <c r="I13" s="195"/>
      <c r="J13" s="195"/>
      <c r="K13" s="204"/>
      <c r="L13" s="215"/>
      <c r="M13" s="400"/>
    </row>
    <row r="14" spans="2:13" ht="20.149999999999999" customHeight="1" x14ac:dyDescent="0.35">
      <c r="G14" s="396"/>
      <c r="H14" s="208"/>
      <c r="I14" s="195"/>
      <c r="J14" s="195"/>
      <c r="K14" s="204"/>
      <c r="L14" s="215"/>
      <c r="M14" s="400"/>
    </row>
    <row r="15" spans="2:13" ht="20.149999999999999" customHeight="1" thickBot="1" x14ac:dyDescent="0.4">
      <c r="B15" s="4" t="s">
        <v>460</v>
      </c>
      <c r="G15" s="396"/>
      <c r="H15" s="208"/>
      <c r="I15" s="195"/>
      <c r="J15" s="195"/>
      <c r="K15" s="204"/>
      <c r="L15" s="215"/>
      <c r="M15" s="400"/>
    </row>
    <row r="16" spans="2:13" ht="20.149999999999999" customHeight="1" thickBot="1" x14ac:dyDescent="0.4">
      <c r="B16" s="395"/>
      <c r="C16" s="393"/>
      <c r="D16" s="393"/>
      <c r="E16" s="394"/>
      <c r="G16" s="396"/>
      <c r="H16" s="208"/>
      <c r="I16" s="195"/>
      <c r="J16" s="195"/>
      <c r="K16" s="204"/>
      <c r="L16" s="215"/>
      <c r="M16" s="400"/>
    </row>
    <row r="17" spans="2:13" ht="20.149999999999999" customHeight="1" x14ac:dyDescent="0.35">
      <c r="B17" s="396"/>
      <c r="C17" s="26" t="s">
        <v>442</v>
      </c>
      <c r="D17" s="202"/>
      <c r="E17" s="400"/>
      <c r="G17" s="396"/>
      <c r="H17" s="208"/>
      <c r="I17" s="195"/>
      <c r="J17" s="195"/>
      <c r="K17" s="204"/>
      <c r="L17" s="215"/>
      <c r="M17" s="400"/>
    </row>
    <row r="18" spans="2:13" ht="20.149999999999999" customHeight="1" thickBot="1" x14ac:dyDescent="0.4">
      <c r="B18" s="396"/>
      <c r="C18" s="27" t="s">
        <v>443</v>
      </c>
      <c r="D18" s="203"/>
      <c r="E18" s="400"/>
      <c r="G18" s="396"/>
      <c r="H18" s="208"/>
      <c r="I18" s="195"/>
      <c r="J18" s="195"/>
      <c r="K18" s="204"/>
      <c r="L18" s="215"/>
      <c r="M18" s="400"/>
    </row>
    <row r="19" spans="2:13" ht="20.149999999999999" customHeight="1" thickBot="1" x14ac:dyDescent="0.4">
      <c r="B19" s="397"/>
      <c r="C19" s="398"/>
      <c r="D19" s="398"/>
      <c r="E19" s="399"/>
      <c r="G19" s="396"/>
      <c r="H19" s="208"/>
      <c r="I19" s="195"/>
      <c r="J19" s="195"/>
      <c r="K19" s="204"/>
      <c r="L19" s="215"/>
      <c r="M19" s="400"/>
    </row>
    <row r="20" spans="2:13" ht="20.149999999999999" customHeight="1" x14ac:dyDescent="0.35">
      <c r="G20" s="396"/>
      <c r="H20" s="208"/>
      <c r="I20" s="195"/>
      <c r="J20" s="195"/>
      <c r="K20" s="204"/>
      <c r="L20" s="215"/>
      <c r="M20" s="400"/>
    </row>
    <row r="21" spans="2:13" ht="20.149999999999999" customHeight="1" x14ac:dyDescent="0.35">
      <c r="G21" s="396"/>
      <c r="H21" s="208"/>
      <c r="I21" s="195"/>
      <c r="J21" s="195"/>
      <c r="K21" s="204"/>
      <c r="L21" s="215"/>
      <c r="M21" s="400"/>
    </row>
    <row r="22" spans="2:13" ht="20.149999999999999" customHeight="1" x14ac:dyDescent="0.35">
      <c r="G22" s="396"/>
      <c r="H22" s="208"/>
      <c r="I22" s="195"/>
      <c r="J22" s="195"/>
      <c r="K22" s="204"/>
      <c r="L22" s="215"/>
      <c r="M22" s="400"/>
    </row>
    <row r="23" spans="2:13" ht="20.149999999999999" customHeight="1" x14ac:dyDescent="0.35">
      <c r="G23" s="396"/>
      <c r="H23" s="208"/>
      <c r="I23" s="195"/>
      <c r="J23" s="195"/>
      <c r="K23" s="204"/>
      <c r="L23" s="215"/>
      <c r="M23" s="400"/>
    </row>
    <row r="24" spans="2:13" ht="20.149999999999999" customHeight="1" x14ac:dyDescent="0.35">
      <c r="G24" s="396"/>
      <c r="H24" s="208"/>
      <c r="I24" s="195"/>
      <c r="J24" s="195"/>
      <c r="K24" s="204"/>
      <c r="L24" s="215"/>
      <c r="M24" s="400"/>
    </row>
    <row r="25" spans="2:13" ht="20.149999999999999" customHeight="1" x14ac:dyDescent="0.35">
      <c r="G25" s="396"/>
      <c r="H25" s="208"/>
      <c r="I25" s="195"/>
      <c r="J25" s="195"/>
      <c r="K25" s="204"/>
      <c r="L25" s="215"/>
      <c r="M25" s="400"/>
    </row>
    <row r="26" spans="2:13" ht="20.149999999999999" customHeight="1" x14ac:dyDescent="0.35">
      <c r="G26" s="396"/>
      <c r="H26" s="208"/>
      <c r="I26" s="195"/>
      <c r="J26" s="195"/>
      <c r="K26" s="204"/>
      <c r="L26" s="215"/>
      <c r="M26" s="400"/>
    </row>
    <row r="27" spans="2:13" ht="20.149999999999999" customHeight="1" x14ac:dyDescent="0.35">
      <c r="G27" s="396"/>
      <c r="H27" s="208"/>
      <c r="I27" s="195"/>
      <c r="J27" s="195"/>
      <c r="K27" s="204"/>
      <c r="L27" s="215"/>
      <c r="M27" s="400"/>
    </row>
    <row r="28" spans="2:13" ht="20.149999999999999" customHeight="1" x14ac:dyDescent="0.35">
      <c r="G28" s="396"/>
      <c r="H28" s="208"/>
      <c r="I28" s="195"/>
      <c r="J28" s="195"/>
      <c r="K28" s="204"/>
      <c r="L28" s="215"/>
      <c r="M28" s="400"/>
    </row>
    <row r="29" spans="2:13" ht="20.149999999999999" customHeight="1" x14ac:dyDescent="0.35">
      <c r="G29" s="396"/>
      <c r="H29" s="208"/>
      <c r="I29" s="195"/>
      <c r="J29" s="195"/>
      <c r="K29" s="204"/>
      <c r="L29" s="215"/>
      <c r="M29" s="400"/>
    </row>
    <row r="30" spans="2:13" ht="20.149999999999999" customHeight="1" x14ac:dyDescent="0.35">
      <c r="G30" s="396"/>
      <c r="H30" s="208"/>
      <c r="I30" s="195"/>
      <c r="J30" s="195"/>
      <c r="K30" s="204"/>
      <c r="L30" s="215"/>
      <c r="M30" s="400"/>
    </row>
    <row r="31" spans="2:13" ht="20.149999999999999" customHeight="1" x14ac:dyDescent="0.35">
      <c r="G31" s="396"/>
      <c r="H31" s="208"/>
      <c r="I31" s="195"/>
      <c r="J31" s="195"/>
      <c r="K31" s="204"/>
      <c r="L31" s="215"/>
      <c r="M31" s="400"/>
    </row>
    <row r="32" spans="2:13" ht="20.149999999999999" customHeight="1" x14ac:dyDescent="0.35">
      <c r="G32" s="396"/>
      <c r="H32" s="208"/>
      <c r="I32" s="195"/>
      <c r="J32" s="195"/>
      <c r="K32" s="204"/>
      <c r="L32" s="215"/>
      <c r="M32" s="400"/>
    </row>
    <row r="33" spans="7:13" ht="20.149999999999999" customHeight="1" x14ac:dyDescent="0.35">
      <c r="G33" s="396"/>
      <c r="H33" s="208"/>
      <c r="I33" s="195"/>
      <c r="J33" s="195"/>
      <c r="K33" s="204"/>
      <c r="L33" s="215"/>
      <c r="M33" s="400"/>
    </row>
    <row r="34" spans="7:13" ht="20.149999999999999" customHeight="1" x14ac:dyDescent="0.35">
      <c r="G34" s="396"/>
      <c r="H34" s="208"/>
      <c r="I34" s="195"/>
      <c r="J34" s="195"/>
      <c r="K34" s="204"/>
      <c r="L34" s="215"/>
      <c r="M34" s="400"/>
    </row>
    <row r="35" spans="7:13" ht="20.149999999999999" customHeight="1" x14ac:dyDescent="0.35">
      <c r="G35" s="396"/>
      <c r="H35" s="208"/>
      <c r="I35" s="195"/>
      <c r="J35" s="195"/>
      <c r="K35" s="204"/>
      <c r="L35" s="215"/>
      <c r="M35" s="400"/>
    </row>
    <row r="36" spans="7:13" ht="20.149999999999999" customHeight="1" x14ac:dyDescent="0.35">
      <c r="G36" s="396"/>
      <c r="H36" s="208"/>
      <c r="I36" s="195"/>
      <c r="J36" s="195"/>
      <c r="K36" s="204"/>
      <c r="L36" s="215"/>
      <c r="M36" s="400"/>
    </row>
    <row r="37" spans="7:13" ht="20.149999999999999" customHeight="1" thickBot="1" x14ac:dyDescent="0.4">
      <c r="G37" s="396"/>
      <c r="H37" s="210"/>
      <c r="I37" s="196"/>
      <c r="J37" s="196"/>
      <c r="K37" s="209"/>
      <c r="L37" s="216"/>
      <c r="M37" s="400"/>
    </row>
    <row r="38" spans="7:13" ht="20.149999999999999" customHeight="1" thickBot="1" x14ac:dyDescent="0.4">
      <c r="G38" s="396"/>
      <c r="H38" s="15"/>
      <c r="I38" s="16"/>
      <c r="J38" s="55" t="s">
        <v>125</v>
      </c>
      <c r="K38" s="212"/>
      <c r="L38" s="213"/>
      <c r="M38" s="400"/>
    </row>
    <row r="39" spans="7:13" ht="20.149999999999999" customHeight="1" thickBot="1" x14ac:dyDescent="0.4">
      <c r="G39" s="397"/>
      <c r="H39" s="398"/>
      <c r="I39" s="398"/>
      <c r="J39" s="398"/>
      <c r="K39" s="398"/>
      <c r="L39" s="398"/>
      <c r="M39" s="399"/>
    </row>
  </sheetData>
  <sheetProtection algorithmName="SHA-512" hashValue="lAEHf/ydt3vGROsL1AzS7ptRbiYsvYdwU4iCgrrjWMLr8K80cdbrnc/BCecuh+Oj2ozYJiB8t1JatZ2i1MsJNw==" saltValue="JqRbMTldUuY6wojjwi3xFA==" spinCount="100000" sheet="1" selectLockedCells="1"/>
  <mergeCells count="4">
    <mergeCell ref="J6:J7"/>
    <mergeCell ref="H6:H7"/>
    <mergeCell ref="I6:I7"/>
    <mergeCell ref="K6:L6"/>
  </mergeCells>
  <conditionalFormatting sqref="D17:D18">
    <cfRule type="cellIs" dxfId="54" priority="4" stopIfTrue="1" operator="equal">
      <formula>""</formula>
    </cfRule>
  </conditionalFormatting>
  <conditionalFormatting sqref="H8:J37">
    <cfRule type="cellIs" dxfId="53" priority="1" stopIfTrue="1" operator="equal">
      <formula>""</formula>
    </cfRule>
  </conditionalFormatting>
  <conditionalFormatting sqref="J8:J37">
    <cfRule type="expression" dxfId="52" priority="2" stopIfTrue="1">
      <formula>(ISNUMBER(SEARCH(",",J8)))</formula>
    </cfRule>
  </conditionalFormatting>
  <conditionalFormatting sqref="K8:L37">
    <cfRule type="cellIs" priority="11" stopIfTrue="1" operator="between">
      <formula>K$38</formula>
      <formula>1000000000000000</formula>
    </cfRule>
    <cfRule type="cellIs" dxfId="50" priority="13" operator="lessThan">
      <formula>K$38</formula>
    </cfRule>
    <cfRule type="cellIs" dxfId="49" priority="14" stopIfTrue="1" operator="notEqual">
      <formula>"&lt;LOD"</formula>
    </cfRule>
  </conditionalFormatting>
  <conditionalFormatting sqref="K8:L38">
    <cfRule type="cellIs" dxfId="48" priority="10" stopIfTrue="1" operator="equal">
      <formula>""</formula>
    </cfRule>
  </conditionalFormatting>
  <dataValidations count="2">
    <dataValidation type="custom" showErrorMessage="1" errorTitle="Invalid entry" error="Enter numerical values only, or if the value for input is less than the limit of detection, enter &quot;&lt;LOD&quot; in the cell._x000a__x000a_Ensure you have entered the limit of detection for the compound before entering the analysis outputs._x000a_" sqref="K8:L37" xr:uid="{00000000-0002-0000-07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18" xr:uid="{00000000-0002-0000-07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99287F7-D540-411C-A189-125722F0680E}">
            <xm:f>NOT(ISNUMBER(MATCH(J8,'Gwybodaeth Ymgeiswyr'!$K$8:$K$37,0)))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700-000002000000}">
          <x14:formula1>
            <xm:f>'Gwybodaeth Ymgeiswyr'!$C$25:$C$30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700-000003000000}">
          <x14:formula1>
            <xm:f>'Gwybodaeth Ymgeiswyr'!$K$8:$K$35</xm:f>
          </x14:formula1>
          <xm:sqref>J8:J37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009999"/>
  </sheetPr>
  <dimension ref="B1:S752"/>
  <sheetViews>
    <sheetView zoomScale="70" zoomScaleNormal="70" workbookViewId="0">
      <selection activeCell="M164" sqref="M164"/>
    </sheetView>
  </sheetViews>
  <sheetFormatPr defaultColWidth="8.84375" defaultRowHeight="15.5" x14ac:dyDescent="0.35"/>
  <cols>
    <col min="1" max="1" width="2.69140625" style="3" customWidth="1"/>
    <col min="2" max="2" width="2.84375" style="3" customWidth="1"/>
    <col min="3" max="3" width="23.23046875" style="3" customWidth="1"/>
    <col min="4" max="4" width="25.765625" style="3" customWidth="1"/>
    <col min="5" max="5" width="2.84375" style="3" customWidth="1"/>
    <col min="6" max="6" width="5.23046875" style="3" customWidth="1"/>
    <col min="7" max="7" width="3.23046875" style="3" customWidth="1"/>
    <col min="8" max="9" width="14.69140625" style="3" customWidth="1"/>
    <col min="10" max="10" width="24.4609375" style="3" customWidth="1"/>
    <col min="11" max="11" width="24.23046875" style="67" customWidth="1"/>
    <col min="12" max="12" width="20.53515625" style="3" customWidth="1"/>
    <col min="13" max="13" width="22.765625" style="3" customWidth="1"/>
    <col min="14" max="14" width="3.53515625" style="123" customWidth="1"/>
    <col min="15" max="15" width="2.84375" style="3" customWidth="1"/>
    <col min="16" max="16384" width="8.84375" style="3"/>
  </cols>
  <sheetData>
    <row r="1" spans="2:14" ht="12" customHeight="1" x14ac:dyDescent="0.35"/>
    <row r="2" spans="2:14" ht="20.149999999999999" customHeight="1" x14ac:dyDescent="0.35">
      <c r="B2" s="18" t="s">
        <v>139</v>
      </c>
    </row>
    <row r="3" spans="2:14" ht="20.149999999999999" customHeight="1" x14ac:dyDescent="0.35">
      <c r="B3" s="18"/>
    </row>
    <row r="4" spans="2:14" ht="20.149999999999999" customHeight="1" thickBot="1" x14ac:dyDescent="0.4">
      <c r="B4" s="4" t="s">
        <v>71</v>
      </c>
      <c r="H4" s="19" t="s">
        <v>140</v>
      </c>
    </row>
    <row r="5" spans="2:14" ht="20.149999999999999" customHeight="1" thickBot="1" x14ac:dyDescent="0.4">
      <c r="B5" s="395"/>
      <c r="C5" s="393"/>
      <c r="D5" s="393"/>
      <c r="E5" s="394"/>
      <c r="G5" s="395"/>
      <c r="H5" s="393"/>
      <c r="I5" s="393"/>
      <c r="J5" s="393"/>
      <c r="K5" s="412"/>
      <c r="L5" s="393"/>
      <c r="M5" s="393"/>
      <c r="N5" s="394"/>
    </row>
    <row r="6" spans="2:14" ht="20.149999999999999" customHeight="1" thickBot="1" x14ac:dyDescent="0.4">
      <c r="B6" s="396"/>
      <c r="C6" s="26" t="s">
        <v>4</v>
      </c>
      <c r="D6" s="45" t="str">
        <f>IF('Gwybodaeth Ymgeiswyr'!E15="","",'Gwybodaeth Ymgeiswyr'!E15)</f>
        <v/>
      </c>
      <c r="E6" s="400"/>
      <c r="G6" s="396"/>
      <c r="H6" s="467" t="s">
        <v>23</v>
      </c>
      <c r="I6" s="470" t="s">
        <v>9</v>
      </c>
      <c r="J6" s="470" t="s">
        <v>78</v>
      </c>
      <c r="K6" s="527" t="s">
        <v>24</v>
      </c>
      <c r="L6" s="528" t="s">
        <v>136</v>
      </c>
      <c r="M6" s="529"/>
      <c r="N6" s="400"/>
    </row>
    <row r="7" spans="2:14" ht="20.149999999999999" customHeight="1" thickBot="1" x14ac:dyDescent="0.4">
      <c r="B7" s="396"/>
      <c r="C7" s="31" t="s">
        <v>89</v>
      </c>
      <c r="D7" s="46" t="str">
        <f>IF('Gwybodaeth Ymgeiswyr'!E16="","",'Gwybodaeth Ymgeiswyr'!E16)</f>
        <v/>
      </c>
      <c r="E7" s="400"/>
      <c r="G7" s="396"/>
      <c r="H7" s="469"/>
      <c r="I7" s="472"/>
      <c r="J7" s="472"/>
      <c r="K7" s="500"/>
      <c r="L7" s="217" t="s">
        <v>137</v>
      </c>
      <c r="M7" s="218" t="s">
        <v>138</v>
      </c>
      <c r="N7" s="400"/>
    </row>
    <row r="8" spans="2:14" ht="20.149999999999999" customHeight="1" x14ac:dyDescent="0.35">
      <c r="B8" s="396"/>
      <c r="C8" s="31" t="s">
        <v>5</v>
      </c>
      <c r="D8" s="46" t="str">
        <f>IF('Gwybodaeth Ymgeiswyr'!E17="","",'Gwybodaeth Ymgeiswyr'!E17)</f>
        <v/>
      </c>
      <c r="E8" s="400"/>
      <c r="G8" s="396"/>
      <c r="H8" s="20" t="str">
        <f>IF('Data organotin'!H8="","",'Data organotin'!H8)</f>
        <v/>
      </c>
      <c r="I8" s="21" t="str">
        <f>IF('Data organotin'!I8="","",'Data organotin'!I8)</f>
        <v/>
      </c>
      <c r="J8" s="205" t="str">
        <f>IFERROR(IF(K8="","",(IF(VLOOKUP(K8,'Gwybodaeth Ymgeiswyr'!$K$8:$L$37,2,0)="y","y",""))),"Manual entry required")</f>
        <v/>
      </c>
      <c r="K8" s="51" t="str">
        <f>IF('Data organotin'!J8="","",'Data organotin'!J8)</f>
        <v/>
      </c>
      <c r="L8" s="20" t="str">
        <f>IF('Data organotin'!K8="","",IF(ISNUMBER('Data organotin'!K8)=TRUE, IF('Data organotin'!K8&lt;'Data organotin'!K$38, "ERROR", 'Data organotin'!K8), IF('Data organotin'!K8="&lt;LOD",'Data organotin'!K$38, "ERROR")))</f>
        <v/>
      </c>
      <c r="M8" s="21" t="str">
        <f>IF('Data organotin'!L8="","",IF(ISNUMBER('Data organotin'!L8)=TRUE, IF('Data organotin'!L8&lt;'Data organotin'!L$38, "ERROR", 'Data organotin'!L8), IF('Data organotin'!L8="&lt;LOD",'Data organotin'!L$38, "ERROR")))</f>
        <v/>
      </c>
      <c r="N8" s="400"/>
    </row>
    <row r="9" spans="2:14" ht="20.149999999999999" customHeight="1" x14ac:dyDescent="0.35">
      <c r="B9" s="396"/>
      <c r="C9" s="31" t="s">
        <v>6</v>
      </c>
      <c r="D9" s="199" t="str">
        <f>IF('Gwybodaeth Ymgeiswyr'!E18="","",'Gwybodaeth Ymgeiswyr'!E18)</f>
        <v/>
      </c>
      <c r="E9" s="400"/>
      <c r="G9" s="396"/>
      <c r="H9" s="23" t="str">
        <f>IF('Data organotin'!H9="","",'Data organotin'!H9)</f>
        <v/>
      </c>
      <c r="I9" s="24" t="str">
        <f>IF('Data organotin'!I9="","",'Data organotin'!I9)</f>
        <v/>
      </c>
      <c r="J9" s="204" t="str">
        <f>IFERROR(IF(K9="","",(IF(VLOOKUP(K9,'Gwybodaeth Ymgeiswyr'!$K$8:$L$37,2,0)="y","y",""))),"Manual entry required")</f>
        <v/>
      </c>
      <c r="K9" s="52" t="str">
        <f>IF('Data organotin'!J9="","",'Data organotin'!J9)</f>
        <v/>
      </c>
      <c r="L9" s="23" t="str">
        <f>IF('Data organotin'!K9="","",IF(ISNUMBER('Data organotin'!K9)=TRUE, IF('Data organotin'!K9&lt;'Data organotin'!K$38, "ERROR", 'Data organotin'!K9), IF('Data organotin'!K9="&lt;LOD",'Data organotin'!K$38, "ERROR")))</f>
        <v/>
      </c>
      <c r="M9" s="24" t="str">
        <f>IF('Data organotin'!L9="","",IF(ISNUMBER('Data organotin'!L9)=TRUE, IF('Data organotin'!L9&lt;'Data organotin'!L$38, "ERROR", 'Data organotin'!L9), IF('Data organotin'!L9="&lt;LOD",'Data organotin'!L$38, "ERROR")))</f>
        <v/>
      </c>
      <c r="N9" s="400"/>
    </row>
    <row r="10" spans="2:14" ht="20.149999999999999" customHeight="1" thickBot="1" x14ac:dyDescent="0.4">
      <c r="B10" s="396"/>
      <c r="C10" s="32" t="s">
        <v>7</v>
      </c>
      <c r="D10" s="47" t="str">
        <f>IF('Gwybodaeth Ymgeiswyr'!E19="","",'Gwybodaeth Ymgeiswyr'!E19)</f>
        <v/>
      </c>
      <c r="E10" s="400"/>
      <c r="G10" s="396"/>
      <c r="H10" s="23" t="str">
        <f>IF('Data organotin'!H10="","",'Data organotin'!H10)</f>
        <v/>
      </c>
      <c r="I10" s="24" t="str">
        <f>IF('Data organotin'!I10="","",'Data organotin'!I10)</f>
        <v/>
      </c>
      <c r="J10" s="204" t="str">
        <f>IFERROR(IF(K10="","",(IF(VLOOKUP(K10,'Gwybodaeth Ymgeiswyr'!$K$8:$L$37,2,0)="y","y",""))),"Manual entry required")</f>
        <v/>
      </c>
      <c r="K10" s="52" t="str">
        <f>IF('Data organotin'!J10="","",'Data organotin'!J10)</f>
        <v/>
      </c>
      <c r="L10" s="23" t="str">
        <f>IF('Data organotin'!K10="","",IF(ISNUMBER('Data organotin'!K10)=TRUE, IF('Data organotin'!K10&lt;'Data organotin'!K$38, "ERROR", 'Data organotin'!K10), IF('Data organotin'!K10="&lt;LOD",'Data organotin'!K$38, "ERROR")))</f>
        <v/>
      </c>
      <c r="M10" s="24" t="str">
        <f>IF('Data organotin'!L10="","",IF(ISNUMBER('Data organotin'!L10)=TRUE, IF('Data organotin'!L10&lt;'Data organotin'!L$38, "ERROR", 'Data organotin'!L10), IF('Data organotin'!L10="&lt;LOD",'Data organotin'!L$38, "ERROR")))</f>
        <v/>
      </c>
      <c r="N10" s="400"/>
    </row>
    <row r="11" spans="2:14" ht="20.149999999999999" customHeight="1" thickBot="1" x14ac:dyDescent="0.4">
      <c r="B11" s="396"/>
      <c r="C11" s="393"/>
      <c r="D11" s="393"/>
      <c r="E11" s="400"/>
      <c r="G11" s="396"/>
      <c r="H11" s="23" t="str">
        <f>IF('Data organotin'!H11="","",'Data organotin'!H11)</f>
        <v/>
      </c>
      <c r="I11" s="24" t="str">
        <f>IF('Data organotin'!I11="","",'Data organotin'!I11)</f>
        <v/>
      </c>
      <c r="J11" s="204" t="str">
        <f>IFERROR(IF(K11="","",(IF(VLOOKUP(K11,'Gwybodaeth Ymgeiswyr'!$K$8:$L$37,2,0)="y","y",""))),"Manual entry required")</f>
        <v/>
      </c>
      <c r="K11" s="52" t="str">
        <f>IF('Data organotin'!J11="","",'Data organotin'!J11)</f>
        <v/>
      </c>
      <c r="L11" s="23" t="str">
        <f>IF('Data organotin'!K11="","",IF(ISNUMBER('Data organotin'!K11)=TRUE, IF('Data organotin'!K11&lt;'Data organotin'!K$38, "ERROR", 'Data organotin'!K11), IF('Data organotin'!K11="&lt;LOD",'Data organotin'!K$38, "ERROR")))</f>
        <v/>
      </c>
      <c r="M11" s="24" t="str">
        <f>IF('Data organotin'!L11="","",IF(ISNUMBER('Data organotin'!L11)=TRUE, IF('Data organotin'!L11&lt;'Data organotin'!L$38, "ERROR", 'Data organotin'!L11), IF('Data organotin'!L11="&lt;LOD",'Data organotin'!L$38, "ERROR")))</f>
        <v/>
      </c>
      <c r="N11" s="400"/>
    </row>
    <row r="12" spans="2:14" ht="20.149999999999999" customHeight="1" x14ac:dyDescent="0.35">
      <c r="B12" s="396"/>
      <c r="C12" s="26" t="s">
        <v>72</v>
      </c>
      <c r="D12" s="45" t="str">
        <f>IF('Data organotin'!D17="","",'Data organotin'!D17)</f>
        <v/>
      </c>
      <c r="E12" s="400"/>
      <c r="G12" s="396"/>
      <c r="H12" s="23" t="str">
        <f>IF('Data organotin'!H12="","",'Data organotin'!H12)</f>
        <v/>
      </c>
      <c r="I12" s="24" t="str">
        <f>IF('Data organotin'!I12="","",'Data organotin'!I12)</f>
        <v/>
      </c>
      <c r="J12" s="204" t="str">
        <f>IFERROR(IF(K12="","",(IF(VLOOKUP(K12,'Gwybodaeth Ymgeiswyr'!$K$8:$L$37,2,0)="y","y",""))),"Manual entry required")</f>
        <v/>
      </c>
      <c r="K12" s="52" t="str">
        <f>IF('Data organotin'!J12="","",'Data organotin'!J12)</f>
        <v/>
      </c>
      <c r="L12" s="23" t="str">
        <f>IF('Data organotin'!K12="","",IF(ISNUMBER('Data organotin'!K12)=TRUE, IF('Data organotin'!K12&lt;'Data organotin'!K$38, "ERROR", 'Data organotin'!K12), IF('Data organotin'!K12="&lt;LOD",'Data organotin'!K$38, "ERROR")))</f>
        <v/>
      </c>
      <c r="M12" s="24" t="str">
        <f>IF('Data organotin'!L12="","",IF(ISNUMBER('Data organotin'!L12)=TRUE, IF('Data organotin'!L12&lt;'Data organotin'!L$38, "ERROR", 'Data organotin'!L12), IF('Data organotin'!L12="&lt;LOD",'Data organotin'!L$38, "ERROR")))</f>
        <v/>
      </c>
      <c r="N12" s="400"/>
    </row>
    <row r="13" spans="2:14" ht="20.149999999999999" customHeight="1" thickBot="1" x14ac:dyDescent="0.4">
      <c r="B13" s="396"/>
      <c r="C13" s="27" t="s">
        <v>73</v>
      </c>
      <c r="D13" s="201" t="str">
        <f>IF('Data organotin'!D18="","",'Data organotin'!D18)</f>
        <v/>
      </c>
      <c r="E13" s="400"/>
      <c r="G13" s="396"/>
      <c r="H13" s="23" t="str">
        <f>IF('Data organotin'!H13="","",'Data organotin'!H13)</f>
        <v/>
      </c>
      <c r="I13" s="24" t="str">
        <f>IF('Data organotin'!I13="","",'Data organotin'!I13)</f>
        <v/>
      </c>
      <c r="J13" s="204" t="str">
        <f>IFERROR(IF(K13="","",(IF(VLOOKUP(K13,'Gwybodaeth Ymgeiswyr'!$K$8:$L$37,2,0)="y","y",""))),"Manual entry required")</f>
        <v/>
      </c>
      <c r="K13" s="52" t="str">
        <f>IF('Data organotin'!J13="","",'Data organotin'!J13)</f>
        <v/>
      </c>
      <c r="L13" s="23" t="str">
        <f>IF('Data organotin'!K13="","",IF(ISNUMBER('Data organotin'!K13)=TRUE, IF('Data organotin'!K13&lt;'Data organotin'!K$38, "ERROR", 'Data organotin'!K13), IF('Data organotin'!K13="&lt;LOD",'Data organotin'!K$38, "ERROR")))</f>
        <v/>
      </c>
      <c r="M13" s="24" t="str">
        <f>IF('Data organotin'!L13="","",IF(ISNUMBER('Data organotin'!L13)=TRUE, IF('Data organotin'!L13&lt;'Data organotin'!L$38, "ERROR", 'Data organotin'!L13), IF('Data organotin'!L13="&lt;LOD",'Data organotin'!L$38, "ERROR")))</f>
        <v/>
      </c>
      <c r="N13" s="400"/>
    </row>
    <row r="14" spans="2:14" ht="20.149999999999999" customHeight="1" thickBot="1" x14ac:dyDescent="0.4">
      <c r="B14" s="397"/>
      <c r="C14" s="398"/>
      <c r="D14" s="398"/>
      <c r="E14" s="399"/>
      <c r="G14" s="396"/>
      <c r="H14" s="23" t="str">
        <f>IF('Data organotin'!H14="","",'Data organotin'!H14)</f>
        <v/>
      </c>
      <c r="I14" s="24" t="str">
        <f>IF('Data organotin'!I14="","",'Data organotin'!I14)</f>
        <v/>
      </c>
      <c r="J14" s="204" t="str">
        <f>IFERROR(IF(K14="","",(IF(VLOOKUP(K14,'Gwybodaeth Ymgeiswyr'!$K$8:$L$37,2,0)="y","y",""))),"Manual entry required")</f>
        <v/>
      </c>
      <c r="K14" s="52" t="str">
        <f>IF('Data organotin'!J14="","",'Data organotin'!J14)</f>
        <v/>
      </c>
      <c r="L14" s="23" t="str">
        <f>IF('Data organotin'!K14="","",IF(ISNUMBER('Data organotin'!K14)=TRUE, IF('Data organotin'!K14&lt;'Data organotin'!K$38, "ERROR", 'Data organotin'!K14), IF('Data organotin'!K14="&lt;LOD",'Data organotin'!K$38, "ERROR")))</f>
        <v/>
      </c>
      <c r="M14" s="24" t="str">
        <f>IF('Data organotin'!L14="","",IF(ISNUMBER('Data organotin'!L14)=TRUE, IF('Data organotin'!L14&lt;'Data organotin'!L$38, "ERROR", 'Data organotin'!L14), IF('Data organotin'!L14="&lt;LOD",'Data organotin'!L$38, "ERROR")))</f>
        <v/>
      </c>
      <c r="N14" s="400"/>
    </row>
    <row r="15" spans="2:14" ht="20.149999999999999" customHeight="1" x14ac:dyDescent="0.35">
      <c r="G15" s="396"/>
      <c r="H15" s="23" t="str">
        <f>IF('Data organotin'!H15="","",'Data organotin'!H15)</f>
        <v/>
      </c>
      <c r="I15" s="24" t="str">
        <f>IF('Data organotin'!I15="","",'Data organotin'!I15)</f>
        <v/>
      </c>
      <c r="J15" s="204" t="str">
        <f>IFERROR(IF(K15="","",(IF(VLOOKUP(K15,'Gwybodaeth Ymgeiswyr'!$K$8:$L$37,2,0)="y","y",""))),"Manual entry required")</f>
        <v/>
      </c>
      <c r="K15" s="52" t="str">
        <f>IF('Data organotin'!J15="","",'Data organotin'!J15)</f>
        <v/>
      </c>
      <c r="L15" s="23" t="str">
        <f>IF('Data organotin'!K15="","",IF(ISNUMBER('Data organotin'!K15)=TRUE, IF('Data organotin'!K15&lt;'Data organotin'!K$38, "ERROR", 'Data organotin'!K15), IF('Data organotin'!K15="&lt;LOD",'Data organotin'!K$38, "ERROR")))</f>
        <v/>
      </c>
      <c r="M15" s="24" t="str">
        <f>IF('Data organotin'!L15="","",IF(ISNUMBER('Data organotin'!L15)=TRUE, IF('Data organotin'!L15&lt;'Data organotin'!L$38, "ERROR", 'Data organotin'!L15), IF('Data organotin'!L15="&lt;LOD",'Data organotin'!L$38, "ERROR")))</f>
        <v/>
      </c>
      <c r="N15" s="400"/>
    </row>
    <row r="16" spans="2:14" ht="20.149999999999999" customHeight="1" x14ac:dyDescent="0.35">
      <c r="G16" s="396"/>
      <c r="H16" s="23" t="str">
        <f>IF('Data organotin'!H16="","",'Data organotin'!H16)</f>
        <v/>
      </c>
      <c r="I16" s="24" t="str">
        <f>IF('Data organotin'!I16="","",'Data organotin'!I16)</f>
        <v/>
      </c>
      <c r="J16" s="204" t="str">
        <f>IFERROR(IF(K16="","",(IF(VLOOKUP(K16,'Gwybodaeth Ymgeiswyr'!$K$8:$L$37,2,0)="y","y",""))),"Manual entry required")</f>
        <v/>
      </c>
      <c r="K16" s="52" t="str">
        <f>IF('Data organotin'!J16="","",'Data organotin'!J16)</f>
        <v/>
      </c>
      <c r="L16" s="23" t="str">
        <f>IF('Data organotin'!K16="","",IF(ISNUMBER('Data organotin'!K16)=TRUE, IF('Data organotin'!K16&lt;'Data organotin'!K$38, "ERROR", 'Data organotin'!K16), IF('Data organotin'!K16="&lt;LOD",'Data organotin'!K$38, "ERROR")))</f>
        <v/>
      </c>
      <c r="M16" s="24" t="str">
        <f>IF('Data organotin'!L16="","",IF(ISNUMBER('Data organotin'!L16)=TRUE, IF('Data organotin'!L16&lt;'Data organotin'!L$38, "ERROR", 'Data organotin'!L16), IF('Data organotin'!L16="&lt;LOD",'Data organotin'!L$38, "ERROR")))</f>
        <v/>
      </c>
      <c r="N16" s="400"/>
    </row>
    <row r="17" spans="7:14" ht="20.149999999999999" customHeight="1" x14ac:dyDescent="0.35">
      <c r="G17" s="396"/>
      <c r="H17" s="23" t="str">
        <f>IF('Data organotin'!H17="","",'Data organotin'!H17)</f>
        <v/>
      </c>
      <c r="I17" s="24" t="str">
        <f>IF('Data organotin'!I17="","",'Data organotin'!I17)</f>
        <v/>
      </c>
      <c r="J17" s="204" t="str">
        <f>IFERROR(IF(K17="","",(IF(VLOOKUP(K17,'Gwybodaeth Ymgeiswyr'!$K$8:$L$37,2,0)="y","y",""))),"Manual entry required")</f>
        <v/>
      </c>
      <c r="K17" s="52" t="str">
        <f>IF('Data organotin'!J17="","",'Data organotin'!J17)</f>
        <v/>
      </c>
      <c r="L17" s="23" t="str">
        <f>IF('Data organotin'!K17="","",IF(ISNUMBER('Data organotin'!K17)=TRUE, IF('Data organotin'!K17&lt;'Data organotin'!K$38, "ERROR", 'Data organotin'!K17), IF('Data organotin'!K17="&lt;LOD",'Data organotin'!K$38, "ERROR")))</f>
        <v/>
      </c>
      <c r="M17" s="24" t="str">
        <f>IF('Data organotin'!L17="","",IF(ISNUMBER('Data organotin'!L17)=TRUE, IF('Data organotin'!L17&lt;'Data organotin'!L$38, "ERROR", 'Data organotin'!L17), IF('Data organotin'!L17="&lt;LOD",'Data organotin'!L$38, "ERROR")))</f>
        <v/>
      </c>
      <c r="N17" s="400"/>
    </row>
    <row r="18" spans="7:14" ht="20.149999999999999" customHeight="1" x14ac:dyDescent="0.35">
      <c r="G18" s="396"/>
      <c r="H18" s="23" t="str">
        <f>IF('Data organotin'!H18="","",'Data organotin'!H18)</f>
        <v/>
      </c>
      <c r="I18" s="24" t="str">
        <f>IF('Data organotin'!I18="","",'Data organotin'!I18)</f>
        <v/>
      </c>
      <c r="J18" s="204" t="str">
        <f>IFERROR(IF(K18="","",(IF(VLOOKUP(K18,'Gwybodaeth Ymgeiswyr'!$K$8:$L$37,2,0)="y","y",""))),"Manual entry required")</f>
        <v/>
      </c>
      <c r="K18" s="52" t="str">
        <f>IF('Data organotin'!J18="","",'Data organotin'!J18)</f>
        <v/>
      </c>
      <c r="L18" s="23" t="str">
        <f>IF('Data organotin'!K18="","",IF(ISNUMBER('Data organotin'!K18)=TRUE, IF('Data organotin'!K18&lt;'Data organotin'!K$38, "ERROR", 'Data organotin'!K18), IF('Data organotin'!K18="&lt;LOD",'Data organotin'!K$38, "ERROR")))</f>
        <v/>
      </c>
      <c r="M18" s="24" t="str">
        <f>IF('Data organotin'!L18="","",IF(ISNUMBER('Data organotin'!L18)=TRUE, IF('Data organotin'!L18&lt;'Data organotin'!L$38, "ERROR", 'Data organotin'!L18), IF('Data organotin'!L18="&lt;LOD",'Data organotin'!L$38, "ERROR")))</f>
        <v/>
      </c>
      <c r="N18" s="400"/>
    </row>
    <row r="19" spans="7:14" ht="20.149999999999999" customHeight="1" x14ac:dyDescent="0.35">
      <c r="G19" s="396"/>
      <c r="H19" s="23" t="str">
        <f>IF('Data organotin'!H19="","",'Data organotin'!H19)</f>
        <v/>
      </c>
      <c r="I19" s="24" t="str">
        <f>IF('Data organotin'!I19="","",'Data organotin'!I19)</f>
        <v/>
      </c>
      <c r="J19" s="204" t="str">
        <f>IFERROR(IF(K19="","",(IF(VLOOKUP(K19,'Gwybodaeth Ymgeiswyr'!$K$8:$L$37,2,0)="y","y",""))),"Manual entry required")</f>
        <v/>
      </c>
      <c r="K19" s="52" t="str">
        <f>IF('Data organotin'!J19="","",'Data organotin'!J19)</f>
        <v/>
      </c>
      <c r="L19" s="23" t="str">
        <f>IF('Data organotin'!K19="","",IF(ISNUMBER('Data organotin'!K19)=TRUE, IF('Data organotin'!K19&lt;'Data organotin'!K$38, "ERROR", 'Data organotin'!K19), IF('Data organotin'!K19="&lt;LOD",'Data organotin'!K$38, "ERROR")))</f>
        <v/>
      </c>
      <c r="M19" s="24" t="str">
        <f>IF('Data organotin'!L19="","",IF(ISNUMBER('Data organotin'!L19)=TRUE, IF('Data organotin'!L19&lt;'Data organotin'!L$38, "ERROR", 'Data organotin'!L19), IF('Data organotin'!L19="&lt;LOD",'Data organotin'!L$38, "ERROR")))</f>
        <v/>
      </c>
      <c r="N19" s="400"/>
    </row>
    <row r="20" spans="7:14" ht="20.149999999999999" customHeight="1" x14ac:dyDescent="0.35">
      <c r="G20" s="396"/>
      <c r="H20" s="23" t="str">
        <f>IF('Data organotin'!H20="","",'Data organotin'!H20)</f>
        <v/>
      </c>
      <c r="I20" s="24" t="str">
        <f>IF('Data organotin'!I20="","",'Data organotin'!I20)</f>
        <v/>
      </c>
      <c r="J20" s="204" t="str">
        <f>IFERROR(IF(K20="","",(IF(VLOOKUP(K20,'Gwybodaeth Ymgeiswyr'!$K$8:$L$37,2,0)="y","y",""))),"Manual entry required")</f>
        <v/>
      </c>
      <c r="K20" s="52" t="str">
        <f>IF('Data organotin'!J20="","",'Data organotin'!J20)</f>
        <v/>
      </c>
      <c r="L20" s="23" t="str">
        <f>IF('Data organotin'!K20="","",IF(ISNUMBER('Data organotin'!K20)=TRUE, IF('Data organotin'!K20&lt;'Data organotin'!K$38, "ERROR", 'Data organotin'!K20), IF('Data organotin'!K20="&lt;LOD",'Data organotin'!K$38, "ERROR")))</f>
        <v/>
      </c>
      <c r="M20" s="24" t="str">
        <f>IF('Data organotin'!L20="","",IF(ISNUMBER('Data organotin'!L20)=TRUE, IF('Data organotin'!L20&lt;'Data organotin'!L$38, "ERROR", 'Data organotin'!L20), IF('Data organotin'!L20="&lt;LOD",'Data organotin'!L$38, "ERROR")))</f>
        <v/>
      </c>
      <c r="N20" s="400"/>
    </row>
    <row r="21" spans="7:14" ht="20.149999999999999" customHeight="1" x14ac:dyDescent="0.35">
      <c r="G21" s="396"/>
      <c r="H21" s="23" t="str">
        <f>IF('Data organotin'!H21="","",'Data organotin'!H21)</f>
        <v/>
      </c>
      <c r="I21" s="24" t="str">
        <f>IF('Data organotin'!I21="","",'Data organotin'!I21)</f>
        <v/>
      </c>
      <c r="J21" s="204" t="str">
        <f>IFERROR(IF(K21="","",(IF(VLOOKUP(K21,'Gwybodaeth Ymgeiswyr'!$K$8:$L$37,2,0)="y","y",""))),"Manual entry required")</f>
        <v/>
      </c>
      <c r="K21" s="52" t="str">
        <f>IF('Data organotin'!J21="","",'Data organotin'!J21)</f>
        <v/>
      </c>
      <c r="L21" s="23" t="str">
        <f>IF('Data organotin'!K21="","",IF(ISNUMBER('Data organotin'!K21)=TRUE, IF('Data organotin'!K21&lt;'Data organotin'!K$38, "ERROR", 'Data organotin'!K21), IF('Data organotin'!K21="&lt;LOD",'Data organotin'!K$38, "ERROR")))</f>
        <v/>
      </c>
      <c r="M21" s="24" t="str">
        <f>IF('Data organotin'!L21="","",IF(ISNUMBER('Data organotin'!L21)=TRUE, IF('Data organotin'!L21&lt;'Data organotin'!L$38, "ERROR", 'Data organotin'!L21), IF('Data organotin'!L21="&lt;LOD",'Data organotin'!L$38, "ERROR")))</f>
        <v/>
      </c>
      <c r="N21" s="400"/>
    </row>
    <row r="22" spans="7:14" ht="20.149999999999999" customHeight="1" x14ac:dyDescent="0.35">
      <c r="G22" s="396"/>
      <c r="H22" s="23" t="str">
        <f>IF('Data organotin'!H22="","",'Data organotin'!H22)</f>
        <v/>
      </c>
      <c r="I22" s="24" t="str">
        <f>IF('Data organotin'!I22="","",'Data organotin'!I22)</f>
        <v/>
      </c>
      <c r="J22" s="204" t="str">
        <f>IFERROR(IF(K22="","",(IF(VLOOKUP(K22,'Gwybodaeth Ymgeiswyr'!$K$8:$L$37,2,0)="y","y",""))),"Manual entry required")</f>
        <v/>
      </c>
      <c r="K22" s="52" t="str">
        <f>IF('Data organotin'!J22="","",'Data organotin'!J22)</f>
        <v/>
      </c>
      <c r="L22" s="23" t="str">
        <f>IF('Data organotin'!K22="","",IF(ISNUMBER('Data organotin'!K22)=TRUE, IF('Data organotin'!K22&lt;'Data organotin'!K$38, "ERROR", 'Data organotin'!K22), IF('Data organotin'!K22="&lt;LOD",'Data organotin'!K$38, "ERROR")))</f>
        <v/>
      </c>
      <c r="M22" s="24" t="str">
        <f>IF('Data organotin'!L22="","",IF(ISNUMBER('Data organotin'!L22)=TRUE, IF('Data organotin'!L22&lt;'Data organotin'!L$38, "ERROR", 'Data organotin'!L22), IF('Data organotin'!L22="&lt;LOD",'Data organotin'!L$38, "ERROR")))</f>
        <v/>
      </c>
      <c r="N22" s="400"/>
    </row>
    <row r="23" spans="7:14" ht="20.149999999999999" customHeight="1" x14ac:dyDescent="0.35">
      <c r="G23" s="396"/>
      <c r="H23" s="23" t="str">
        <f>IF('Data organotin'!H23="","",'Data organotin'!H23)</f>
        <v/>
      </c>
      <c r="I23" s="24" t="str">
        <f>IF('Data organotin'!I23="","",'Data organotin'!I23)</f>
        <v/>
      </c>
      <c r="J23" s="204" t="str">
        <f>IFERROR(IF(K23="","",(IF(VLOOKUP(K23,'Gwybodaeth Ymgeiswyr'!$K$8:$L$37,2,0)="y","y",""))),"Manual entry required")</f>
        <v/>
      </c>
      <c r="K23" s="52" t="str">
        <f>IF('Data organotin'!J23="","",'Data organotin'!J23)</f>
        <v/>
      </c>
      <c r="L23" s="23" t="str">
        <f>IF('Data organotin'!K23="","",IF(ISNUMBER('Data organotin'!K23)=TRUE, IF('Data organotin'!K23&lt;'Data organotin'!K$38, "ERROR", 'Data organotin'!K23), IF('Data organotin'!K23="&lt;LOD",'Data organotin'!K$38, "ERROR")))</f>
        <v/>
      </c>
      <c r="M23" s="24" t="str">
        <f>IF('Data organotin'!L23="","",IF(ISNUMBER('Data organotin'!L23)=TRUE, IF('Data organotin'!L23&lt;'Data organotin'!L$38, "ERROR", 'Data organotin'!L23), IF('Data organotin'!L23="&lt;LOD",'Data organotin'!L$38, "ERROR")))</f>
        <v/>
      </c>
      <c r="N23" s="400"/>
    </row>
    <row r="24" spans="7:14" ht="20.149999999999999" customHeight="1" x14ac:dyDescent="0.35">
      <c r="G24" s="396"/>
      <c r="H24" s="23" t="str">
        <f>IF('Data organotin'!H24="","",'Data organotin'!H24)</f>
        <v/>
      </c>
      <c r="I24" s="24" t="str">
        <f>IF('Data organotin'!I24="","",'Data organotin'!I24)</f>
        <v/>
      </c>
      <c r="J24" s="204" t="str">
        <f>IFERROR(IF(K24="","",(IF(VLOOKUP(K24,'Gwybodaeth Ymgeiswyr'!$K$8:$L$37,2,0)="y","y",""))),"Manual entry required")</f>
        <v/>
      </c>
      <c r="K24" s="52" t="str">
        <f>IF('Data organotin'!J24="","",'Data organotin'!J24)</f>
        <v/>
      </c>
      <c r="L24" s="23" t="str">
        <f>IF('Data organotin'!K24="","",IF(ISNUMBER('Data organotin'!K24)=TRUE, IF('Data organotin'!K24&lt;'Data organotin'!K$38, "ERROR", 'Data organotin'!K24), IF('Data organotin'!K24="&lt;LOD",'Data organotin'!K$38, "ERROR")))</f>
        <v/>
      </c>
      <c r="M24" s="24" t="str">
        <f>IF('Data organotin'!L24="","",IF(ISNUMBER('Data organotin'!L24)=TRUE, IF('Data organotin'!L24&lt;'Data organotin'!L$38, "ERROR", 'Data organotin'!L24), IF('Data organotin'!L24="&lt;LOD",'Data organotin'!L$38, "ERROR")))</f>
        <v/>
      </c>
      <c r="N24" s="400"/>
    </row>
    <row r="25" spans="7:14" ht="20.149999999999999" customHeight="1" x14ac:dyDescent="0.35">
      <c r="G25" s="396"/>
      <c r="H25" s="23" t="str">
        <f>IF('Data organotin'!H25="","",'Data organotin'!H25)</f>
        <v/>
      </c>
      <c r="I25" s="24" t="str">
        <f>IF('Data organotin'!I25="","",'Data organotin'!I25)</f>
        <v/>
      </c>
      <c r="J25" s="204" t="str">
        <f>IFERROR(IF(K25="","",(IF(VLOOKUP(K25,'Gwybodaeth Ymgeiswyr'!$K$8:$L$37,2,0)="y","y",""))),"Manual entry required")</f>
        <v/>
      </c>
      <c r="K25" s="52" t="str">
        <f>IF('Data organotin'!J25="","",'Data organotin'!J25)</f>
        <v/>
      </c>
      <c r="L25" s="23" t="str">
        <f>IF('Data organotin'!K25="","",IF(ISNUMBER('Data organotin'!K25)=TRUE, IF('Data organotin'!K25&lt;'Data organotin'!K$38, "ERROR", 'Data organotin'!K25), IF('Data organotin'!K25="&lt;LOD",'Data organotin'!K$38, "ERROR")))</f>
        <v/>
      </c>
      <c r="M25" s="24" t="str">
        <f>IF('Data organotin'!L25="","",IF(ISNUMBER('Data organotin'!L25)=TRUE, IF('Data organotin'!L25&lt;'Data organotin'!L$38, "ERROR", 'Data organotin'!L25), IF('Data organotin'!L25="&lt;LOD",'Data organotin'!L$38, "ERROR")))</f>
        <v/>
      </c>
      <c r="N25" s="400"/>
    </row>
    <row r="26" spans="7:14" ht="20.149999999999999" customHeight="1" x14ac:dyDescent="0.35">
      <c r="G26" s="396"/>
      <c r="H26" s="23" t="str">
        <f>IF('Data organotin'!H26="","",'Data organotin'!H26)</f>
        <v/>
      </c>
      <c r="I26" s="24" t="str">
        <f>IF('Data organotin'!I26="","",'Data organotin'!I26)</f>
        <v/>
      </c>
      <c r="J26" s="204" t="str">
        <f>IFERROR(IF(K26="","",(IF(VLOOKUP(K26,'Gwybodaeth Ymgeiswyr'!$K$8:$L$37,2,0)="y","y",""))),"Manual entry required")</f>
        <v/>
      </c>
      <c r="K26" s="52" t="str">
        <f>IF('Data organotin'!J26="","",'Data organotin'!J26)</f>
        <v/>
      </c>
      <c r="L26" s="23" t="str">
        <f>IF('Data organotin'!K26="","",IF(ISNUMBER('Data organotin'!K26)=TRUE, IF('Data organotin'!K26&lt;'Data organotin'!K$38, "ERROR", 'Data organotin'!K26), IF('Data organotin'!K26="&lt;LOD",'Data organotin'!K$38, "ERROR")))</f>
        <v/>
      </c>
      <c r="M26" s="24" t="str">
        <f>IF('Data organotin'!L26="","",IF(ISNUMBER('Data organotin'!L26)=TRUE, IF('Data organotin'!L26&lt;'Data organotin'!L$38, "ERROR", 'Data organotin'!L26), IF('Data organotin'!L26="&lt;LOD",'Data organotin'!L$38, "ERROR")))</f>
        <v/>
      </c>
      <c r="N26" s="400"/>
    </row>
    <row r="27" spans="7:14" ht="20.149999999999999" customHeight="1" x14ac:dyDescent="0.35">
      <c r="G27" s="396"/>
      <c r="H27" s="23" t="str">
        <f>IF('Data organotin'!H27="","",'Data organotin'!H27)</f>
        <v/>
      </c>
      <c r="I27" s="24" t="str">
        <f>IF('Data organotin'!I27="","",'Data organotin'!I27)</f>
        <v/>
      </c>
      <c r="J27" s="204" t="str">
        <f>IFERROR(IF(K27="","",(IF(VLOOKUP(K27,'Gwybodaeth Ymgeiswyr'!$K$8:$L$37,2,0)="y","y",""))),"Manual entry required")</f>
        <v/>
      </c>
      <c r="K27" s="52" t="str">
        <f>IF('Data organotin'!J27="","",'Data organotin'!J27)</f>
        <v/>
      </c>
      <c r="L27" s="23" t="str">
        <f>IF('Data organotin'!K27="","",IF(ISNUMBER('Data organotin'!K27)=TRUE, IF('Data organotin'!K27&lt;'Data organotin'!K$38, "ERROR", 'Data organotin'!K27), IF('Data organotin'!K27="&lt;LOD",'Data organotin'!K$38, "ERROR")))</f>
        <v/>
      </c>
      <c r="M27" s="24" t="str">
        <f>IF('Data organotin'!L27="","",IF(ISNUMBER('Data organotin'!L27)=TRUE, IF('Data organotin'!L27&lt;'Data organotin'!L$38, "ERROR", 'Data organotin'!L27), IF('Data organotin'!L27="&lt;LOD",'Data organotin'!L$38, "ERROR")))</f>
        <v/>
      </c>
      <c r="N27" s="400"/>
    </row>
    <row r="28" spans="7:14" ht="20.149999999999999" customHeight="1" x14ac:dyDescent="0.35">
      <c r="G28" s="396"/>
      <c r="H28" s="23" t="str">
        <f>IF('Data organotin'!H28="","",'Data organotin'!H28)</f>
        <v/>
      </c>
      <c r="I28" s="24" t="str">
        <f>IF('Data organotin'!I28="","",'Data organotin'!I28)</f>
        <v/>
      </c>
      <c r="J28" s="204" t="str">
        <f>IFERROR(IF(K28="","",(IF(VLOOKUP(K28,'Gwybodaeth Ymgeiswyr'!$K$8:$L$37,2,0)="y","y",""))),"Manual entry required")</f>
        <v/>
      </c>
      <c r="K28" s="52" t="str">
        <f>IF('Data organotin'!J28="","",'Data organotin'!J28)</f>
        <v/>
      </c>
      <c r="L28" s="23" t="str">
        <f>IF('Data organotin'!K28="","",IF(ISNUMBER('Data organotin'!K28)=TRUE, IF('Data organotin'!K28&lt;'Data organotin'!K$38, "ERROR", 'Data organotin'!K28), IF('Data organotin'!K28="&lt;LOD",'Data organotin'!K$38, "ERROR")))</f>
        <v/>
      </c>
      <c r="M28" s="24" t="str">
        <f>IF('Data organotin'!L28="","",IF(ISNUMBER('Data organotin'!L28)=TRUE, IF('Data organotin'!L28&lt;'Data organotin'!L$38, "ERROR", 'Data organotin'!L28), IF('Data organotin'!L28="&lt;LOD",'Data organotin'!L$38, "ERROR")))</f>
        <v/>
      </c>
      <c r="N28" s="400"/>
    </row>
    <row r="29" spans="7:14" ht="20.149999999999999" customHeight="1" x14ac:dyDescent="0.35">
      <c r="G29" s="396"/>
      <c r="H29" s="23" t="str">
        <f>IF('Data organotin'!H29="","",'Data organotin'!H29)</f>
        <v/>
      </c>
      <c r="I29" s="24" t="str">
        <f>IF('Data organotin'!I29="","",'Data organotin'!I29)</f>
        <v/>
      </c>
      <c r="J29" s="204" t="str">
        <f>IFERROR(IF(K29="","",(IF(VLOOKUP(K29,'Gwybodaeth Ymgeiswyr'!$K$8:$L$37,2,0)="y","y",""))),"Manual entry required")</f>
        <v/>
      </c>
      <c r="K29" s="52" t="str">
        <f>IF('Data organotin'!J29="","",'Data organotin'!J29)</f>
        <v/>
      </c>
      <c r="L29" s="23" t="str">
        <f>IF('Data organotin'!K29="","",IF(ISNUMBER('Data organotin'!K29)=TRUE, IF('Data organotin'!K29&lt;'Data organotin'!K$38, "ERROR", 'Data organotin'!K29), IF('Data organotin'!K29="&lt;LOD",'Data organotin'!K$38, "ERROR")))</f>
        <v/>
      </c>
      <c r="M29" s="24" t="str">
        <f>IF('Data organotin'!L29="","",IF(ISNUMBER('Data organotin'!L29)=TRUE, IF('Data organotin'!L29&lt;'Data organotin'!L$38, "ERROR", 'Data organotin'!L29), IF('Data organotin'!L29="&lt;LOD",'Data organotin'!L$38, "ERROR")))</f>
        <v/>
      </c>
      <c r="N29" s="400"/>
    </row>
    <row r="30" spans="7:14" ht="20.149999999999999" customHeight="1" x14ac:dyDescent="0.35">
      <c r="G30" s="396"/>
      <c r="H30" s="23" t="str">
        <f>IF('Data organotin'!H30="","",'Data organotin'!H30)</f>
        <v/>
      </c>
      <c r="I30" s="24" t="str">
        <f>IF('Data organotin'!I30="","",'Data organotin'!I30)</f>
        <v/>
      </c>
      <c r="J30" s="204" t="str">
        <f>IFERROR(IF(K30="","",(IF(VLOOKUP(K30,'Gwybodaeth Ymgeiswyr'!$K$8:$L$37,2,0)="y","y",""))),"Manual entry required")</f>
        <v/>
      </c>
      <c r="K30" s="52" t="str">
        <f>IF('Data organotin'!J30="","",'Data organotin'!J30)</f>
        <v/>
      </c>
      <c r="L30" s="23" t="str">
        <f>IF('Data organotin'!K30="","",IF(ISNUMBER('Data organotin'!K30)=TRUE, IF('Data organotin'!K30&lt;'Data organotin'!K$38, "ERROR", 'Data organotin'!K30), IF('Data organotin'!K30="&lt;LOD",'Data organotin'!K$38, "ERROR")))</f>
        <v/>
      </c>
      <c r="M30" s="24" t="str">
        <f>IF('Data organotin'!L30="","",IF(ISNUMBER('Data organotin'!L30)=TRUE, IF('Data organotin'!L30&lt;'Data organotin'!L$38, "ERROR", 'Data organotin'!L30), IF('Data organotin'!L30="&lt;LOD",'Data organotin'!L$38, "ERROR")))</f>
        <v/>
      </c>
      <c r="N30" s="400"/>
    </row>
    <row r="31" spans="7:14" ht="20.149999999999999" customHeight="1" x14ac:dyDescent="0.35">
      <c r="G31" s="396"/>
      <c r="H31" s="23" t="str">
        <f>IF('Data organotin'!H31="","",'Data organotin'!H31)</f>
        <v/>
      </c>
      <c r="I31" s="24" t="str">
        <f>IF('Data organotin'!I31="","",'Data organotin'!I31)</f>
        <v/>
      </c>
      <c r="J31" s="204" t="str">
        <f>IFERROR(IF(K31="","",(IF(VLOOKUP(K31,'Gwybodaeth Ymgeiswyr'!$K$8:$L$37,2,0)="y","y",""))),"Manual entry required")</f>
        <v/>
      </c>
      <c r="K31" s="52" t="str">
        <f>IF('Data organotin'!J31="","",'Data organotin'!J31)</f>
        <v/>
      </c>
      <c r="L31" s="23" t="str">
        <f>IF('Data organotin'!K31="","",IF(ISNUMBER('Data organotin'!K31)=TRUE, IF('Data organotin'!K31&lt;'Data organotin'!K$38, "ERROR", 'Data organotin'!K31), IF('Data organotin'!K31="&lt;LOD",'Data organotin'!K$38, "ERROR")))</f>
        <v/>
      </c>
      <c r="M31" s="24" t="str">
        <f>IF('Data organotin'!L31="","",IF(ISNUMBER('Data organotin'!L31)=TRUE, IF('Data organotin'!L31&lt;'Data organotin'!L$38, "ERROR", 'Data organotin'!L31), IF('Data organotin'!L31="&lt;LOD",'Data organotin'!L$38, "ERROR")))</f>
        <v/>
      </c>
      <c r="N31" s="400"/>
    </row>
    <row r="32" spans="7:14" ht="20.149999999999999" customHeight="1" x14ac:dyDescent="0.35">
      <c r="G32" s="396"/>
      <c r="H32" s="23" t="str">
        <f>IF('Data organotin'!H32="","",'Data organotin'!H32)</f>
        <v/>
      </c>
      <c r="I32" s="24" t="str">
        <f>IF('Data organotin'!I32="","",'Data organotin'!I32)</f>
        <v/>
      </c>
      <c r="J32" s="204" t="str">
        <f>IFERROR(IF(K32="","",(IF(VLOOKUP(K32,'Gwybodaeth Ymgeiswyr'!$K$8:$L$37,2,0)="y","y",""))),"Manual entry required")</f>
        <v/>
      </c>
      <c r="K32" s="52" t="str">
        <f>IF('Data organotin'!J32="","",'Data organotin'!J32)</f>
        <v/>
      </c>
      <c r="L32" s="23" t="str">
        <f>IF('Data organotin'!K32="","",IF(ISNUMBER('Data organotin'!K32)=TRUE, IF('Data organotin'!K32&lt;'Data organotin'!K$38, "ERROR", 'Data organotin'!K32), IF('Data organotin'!K32="&lt;LOD",'Data organotin'!K$38, "ERROR")))</f>
        <v/>
      </c>
      <c r="M32" s="24" t="str">
        <f>IF('Data organotin'!L32="","",IF(ISNUMBER('Data organotin'!L32)=TRUE, IF('Data organotin'!L32&lt;'Data organotin'!L$38, "ERROR", 'Data organotin'!L32), IF('Data organotin'!L32="&lt;LOD",'Data organotin'!L$38, "ERROR")))</f>
        <v/>
      </c>
      <c r="N32" s="400"/>
    </row>
    <row r="33" spans="7:14" ht="20.149999999999999" customHeight="1" x14ac:dyDescent="0.35">
      <c r="G33" s="396"/>
      <c r="H33" s="23" t="str">
        <f>IF('Data organotin'!H33="","",'Data organotin'!H33)</f>
        <v/>
      </c>
      <c r="I33" s="24" t="str">
        <f>IF('Data organotin'!I33="","",'Data organotin'!I33)</f>
        <v/>
      </c>
      <c r="J33" s="204" t="str">
        <f>IFERROR(IF(K33="","",(IF(VLOOKUP(K33,'Gwybodaeth Ymgeiswyr'!$K$8:$L$37,2,0)="y","y",""))),"Manual entry required")</f>
        <v/>
      </c>
      <c r="K33" s="52" t="str">
        <f>IF('Data organotin'!J33="","",'Data organotin'!J33)</f>
        <v/>
      </c>
      <c r="L33" s="23" t="str">
        <f>IF('Data organotin'!K33="","",IF(ISNUMBER('Data organotin'!K33)=TRUE, IF('Data organotin'!K33&lt;'Data organotin'!K$38, "ERROR", 'Data organotin'!K33), IF('Data organotin'!K33="&lt;LOD",'Data organotin'!K$38, "ERROR")))</f>
        <v/>
      </c>
      <c r="M33" s="24" t="str">
        <f>IF('Data organotin'!L33="","",IF(ISNUMBER('Data organotin'!L33)=TRUE, IF('Data organotin'!L33&lt;'Data organotin'!L$38, "ERROR", 'Data organotin'!L33), IF('Data organotin'!L33="&lt;LOD",'Data organotin'!L$38, "ERROR")))</f>
        <v/>
      </c>
      <c r="N33" s="400"/>
    </row>
    <row r="34" spans="7:14" ht="20.149999999999999" customHeight="1" x14ac:dyDescent="0.35">
      <c r="G34" s="396"/>
      <c r="H34" s="23" t="str">
        <f>IF('Data organotin'!H34="","",'Data organotin'!H34)</f>
        <v/>
      </c>
      <c r="I34" s="24" t="str">
        <f>IF('Data organotin'!I34="","",'Data organotin'!I34)</f>
        <v/>
      </c>
      <c r="J34" s="204" t="str">
        <f>IFERROR(IF(K34="","",(IF(VLOOKUP(K34,'Gwybodaeth Ymgeiswyr'!$K$8:$L$37,2,0)="y","y",""))),"Manual entry required")</f>
        <v/>
      </c>
      <c r="K34" s="52" t="str">
        <f>IF('Data organotin'!J34="","",'Data organotin'!J34)</f>
        <v/>
      </c>
      <c r="L34" s="23" t="str">
        <f>IF('Data organotin'!K34="","",IF(ISNUMBER('Data organotin'!K34)=TRUE, IF('Data organotin'!K34&lt;'Data organotin'!K$38, "ERROR", 'Data organotin'!K34), IF('Data organotin'!K34="&lt;LOD",'Data organotin'!K$38, "ERROR")))</f>
        <v/>
      </c>
      <c r="M34" s="24" t="str">
        <f>IF('Data organotin'!L34="","",IF(ISNUMBER('Data organotin'!L34)=TRUE, IF('Data organotin'!L34&lt;'Data organotin'!L$38, "ERROR", 'Data organotin'!L34), IF('Data organotin'!L34="&lt;LOD",'Data organotin'!L$38, "ERROR")))</f>
        <v/>
      </c>
      <c r="N34" s="400"/>
    </row>
    <row r="35" spans="7:14" ht="20.149999999999999" customHeight="1" x14ac:dyDescent="0.35">
      <c r="G35" s="396"/>
      <c r="H35" s="23" t="str">
        <f>IF('Data organotin'!H35="","",'Data organotin'!H35)</f>
        <v/>
      </c>
      <c r="I35" s="24" t="str">
        <f>IF('Data organotin'!I35="","",'Data organotin'!I35)</f>
        <v/>
      </c>
      <c r="J35" s="204" t="str">
        <f>IFERROR(IF(K35="","",(IF(VLOOKUP(K35,'Gwybodaeth Ymgeiswyr'!$K$8:$L$37,2,0)="y","y",""))),"Manual entry required")</f>
        <v/>
      </c>
      <c r="K35" s="52" t="str">
        <f>IF('Data organotin'!J35="","",'Data organotin'!J35)</f>
        <v/>
      </c>
      <c r="L35" s="23" t="str">
        <f>IF('Data organotin'!K35="","",IF(ISNUMBER('Data organotin'!K35)=TRUE, IF('Data organotin'!K35&lt;'Data organotin'!K$38, "ERROR", 'Data organotin'!K35), IF('Data organotin'!K35="&lt;LOD",'Data organotin'!K$38, "ERROR")))</f>
        <v/>
      </c>
      <c r="M35" s="24" t="str">
        <f>IF('Data organotin'!L35="","",IF(ISNUMBER('Data organotin'!L35)=TRUE, IF('Data organotin'!L35&lt;'Data organotin'!L$38, "ERROR", 'Data organotin'!L35), IF('Data organotin'!L35="&lt;LOD",'Data organotin'!L$38, "ERROR")))</f>
        <v/>
      </c>
      <c r="N35" s="400"/>
    </row>
    <row r="36" spans="7:14" ht="20.149999999999999" customHeight="1" x14ac:dyDescent="0.35">
      <c r="G36" s="396"/>
      <c r="H36" s="23" t="str">
        <f>IF('Data organotin'!H36="","",'Data organotin'!H36)</f>
        <v/>
      </c>
      <c r="I36" s="24" t="str">
        <f>IF('Data organotin'!I36="","",'Data organotin'!I36)</f>
        <v/>
      </c>
      <c r="J36" s="204" t="str">
        <f>IFERROR(IF(K36="","",(IF(VLOOKUP(K36,'Gwybodaeth Ymgeiswyr'!$K$8:$L$37,2,0)="y","y",""))),"Manual entry required")</f>
        <v/>
      </c>
      <c r="K36" s="52" t="str">
        <f>IF('Data organotin'!J36="","",'Data organotin'!J36)</f>
        <v/>
      </c>
      <c r="L36" s="23" t="str">
        <f>IF('Data organotin'!K36="","",IF(ISNUMBER('Data organotin'!K36)=TRUE, IF('Data organotin'!K36&lt;'Data organotin'!K$38, "ERROR", 'Data organotin'!K36), IF('Data organotin'!K36="&lt;LOD",'Data organotin'!K$38, "ERROR")))</f>
        <v/>
      </c>
      <c r="M36" s="24" t="str">
        <f>IF('Data organotin'!L36="","",IF(ISNUMBER('Data organotin'!L36)=TRUE, IF('Data organotin'!L36&lt;'Data organotin'!L$38, "ERROR", 'Data organotin'!L36), IF('Data organotin'!L36="&lt;LOD",'Data organotin'!L$38, "ERROR")))</f>
        <v/>
      </c>
      <c r="N36" s="400"/>
    </row>
    <row r="37" spans="7:14" ht="20.149999999999999" customHeight="1" thickBot="1" x14ac:dyDescent="0.4">
      <c r="G37" s="396"/>
      <c r="H37" s="28" t="str">
        <f>IF('Data organotin'!H37="","",'Data organotin'!H37)</f>
        <v/>
      </c>
      <c r="I37" s="29" t="str">
        <f>IF('Data organotin'!I37="","",'Data organotin'!I37)</f>
        <v/>
      </c>
      <c r="J37" s="209" t="str">
        <f>IFERROR(IF(K37="","",(IF(VLOOKUP(K37,'Gwybodaeth Ymgeiswyr'!$K$8:$L$37,2,0)="y","y",""))),"Manual entry required")</f>
        <v/>
      </c>
      <c r="K37" s="53" t="str">
        <f>IF('Data organotin'!J37="","",'Data organotin'!J37)</f>
        <v/>
      </c>
      <c r="L37" s="28" t="str">
        <f>IF('Data organotin'!K37="","",IF(ISNUMBER('Data organotin'!K37)=TRUE, IF('Data organotin'!K37&lt;'Data organotin'!K$38, "ERROR", 'Data organotin'!K37), IF('Data organotin'!K37="&lt;LOD",'Data organotin'!K$38, "ERROR")))</f>
        <v/>
      </c>
      <c r="M37" s="29" t="str">
        <f>IF('Data organotin'!L37="","",IF(ISNUMBER('Data organotin'!L37)=TRUE, IF('Data organotin'!L37&lt;'Data organotin'!L$38, "ERROR", 'Data organotin'!L37), IF('Data organotin'!L37="&lt;LOD",'Data organotin'!L$38, "ERROR")))</f>
        <v/>
      </c>
      <c r="N37" s="400"/>
    </row>
    <row r="38" spans="7:14" ht="19.5" customHeight="1" thickBot="1" x14ac:dyDescent="0.4">
      <c r="G38" s="396"/>
      <c r="H38" s="13"/>
      <c r="I38" s="14"/>
      <c r="J38" s="14"/>
      <c r="K38" s="54" t="s">
        <v>130</v>
      </c>
      <c r="L38" s="219" t="str">
        <f>IF(COUNT(L8:L37)&lt;1,"", AVERAGE(L8:L37))</f>
        <v/>
      </c>
      <c r="M38" s="220" t="str">
        <f>IF(COUNT(M8:M37)&lt;1,"", AVERAGE(M8:M37))</f>
        <v/>
      </c>
      <c r="N38" s="400"/>
    </row>
    <row r="39" spans="7:14" ht="19.5" customHeight="1" thickBot="1" x14ac:dyDescent="0.4">
      <c r="G39" s="396"/>
      <c r="H39" s="413"/>
      <c r="I39" s="413"/>
      <c r="J39" s="413"/>
      <c r="K39" s="402"/>
      <c r="L39" s="414"/>
      <c r="M39" s="414"/>
      <c r="N39" s="400"/>
    </row>
    <row r="40" spans="7:14" ht="19.5" customHeight="1" x14ac:dyDescent="0.35">
      <c r="G40" s="396"/>
      <c r="H40" s="39"/>
      <c r="I40" s="40"/>
      <c r="J40" s="40"/>
      <c r="K40" s="68" t="s">
        <v>131</v>
      </c>
      <c r="L40" s="367">
        <v>0.1</v>
      </c>
      <c r="M40" s="368">
        <v>0.1</v>
      </c>
      <c r="N40" s="400"/>
    </row>
    <row r="41" spans="7:14" ht="19.5" customHeight="1" thickBot="1" x14ac:dyDescent="0.4">
      <c r="G41" s="396"/>
      <c r="H41" s="42"/>
      <c r="I41" s="43"/>
      <c r="J41" s="43"/>
      <c r="K41" s="69" t="s">
        <v>132</v>
      </c>
      <c r="L41" s="369">
        <v>1</v>
      </c>
      <c r="M41" s="370">
        <v>1</v>
      </c>
      <c r="N41" s="400"/>
    </row>
    <row r="42" spans="7:14" ht="20.149999999999999" customHeight="1" thickBot="1" x14ac:dyDescent="0.4">
      <c r="G42" s="397"/>
      <c r="H42" s="398"/>
      <c r="I42" s="398"/>
      <c r="J42" s="398"/>
      <c r="K42" s="415"/>
      <c r="L42" s="398"/>
      <c r="M42" s="398"/>
      <c r="N42" s="399"/>
    </row>
    <row r="43" spans="7:14" ht="20.149999999999999" customHeight="1" x14ac:dyDescent="0.35">
      <c r="N43" s="3"/>
    </row>
    <row r="44" spans="7:14" ht="20.149999999999999" customHeight="1" x14ac:dyDescent="0.35">
      <c r="N44" s="3"/>
    </row>
    <row r="45" spans="7:14" ht="20.149999999999999" customHeight="1" thickBot="1" x14ac:dyDescent="0.4">
      <c r="H45" s="19" t="s">
        <v>133</v>
      </c>
      <c r="N45" s="3"/>
    </row>
    <row r="46" spans="7:14" ht="20.149999999999999" customHeight="1" thickBot="1" x14ac:dyDescent="0.4">
      <c r="G46" s="395"/>
      <c r="H46" s="393"/>
      <c r="I46" s="393"/>
      <c r="J46" s="393"/>
      <c r="K46" s="412"/>
      <c r="L46" s="393"/>
      <c r="M46" s="393"/>
      <c r="N46" s="394"/>
    </row>
    <row r="47" spans="7:14" ht="20.149999999999999" customHeight="1" thickBot="1" x14ac:dyDescent="0.4">
      <c r="G47" s="396"/>
      <c r="H47" s="467" t="s">
        <v>23</v>
      </c>
      <c r="I47" s="470" t="s">
        <v>9</v>
      </c>
      <c r="J47" s="470" t="s">
        <v>78</v>
      </c>
      <c r="K47" s="527" t="s">
        <v>24</v>
      </c>
      <c r="L47" s="528" t="s">
        <v>141</v>
      </c>
      <c r="M47" s="529"/>
      <c r="N47" s="400"/>
    </row>
    <row r="48" spans="7:14" ht="20.149999999999999" customHeight="1" thickBot="1" x14ac:dyDescent="0.4">
      <c r="G48" s="396"/>
      <c r="H48" s="469"/>
      <c r="I48" s="472"/>
      <c r="J48" s="472"/>
      <c r="K48" s="500"/>
      <c r="L48" s="217" t="s">
        <v>137</v>
      </c>
      <c r="M48" s="218" t="s">
        <v>138</v>
      </c>
      <c r="N48" s="400"/>
    </row>
    <row r="49" spans="7:14" ht="20.149999999999999" customHeight="1" x14ac:dyDescent="0.35">
      <c r="G49" s="396"/>
      <c r="H49" s="20" t="str">
        <f t="shared" ref="H49:K58" si="0">IF(H8="","",H8)</f>
        <v/>
      </c>
      <c r="I49" s="21" t="str">
        <f t="shared" si="0"/>
        <v/>
      </c>
      <c r="J49" s="21" t="str">
        <f t="shared" si="0"/>
        <v/>
      </c>
      <c r="K49" s="51" t="str">
        <f t="shared" si="0"/>
        <v/>
      </c>
      <c r="L49" s="20" t="str">
        <f>IF(L8="","",('Data nodweddion ffisegol'!$M9/100)*L8)</f>
        <v/>
      </c>
      <c r="M49" s="21" t="str">
        <f>IF(M8="","",('Data nodweddion ffisegol'!$M9/100)*M8)</f>
        <v/>
      </c>
      <c r="N49" s="400"/>
    </row>
    <row r="50" spans="7:14" ht="20.149999999999999" customHeight="1" x14ac:dyDescent="0.35">
      <c r="G50" s="396"/>
      <c r="H50" s="23" t="str">
        <f t="shared" si="0"/>
        <v/>
      </c>
      <c r="I50" s="24" t="str">
        <f t="shared" si="0"/>
        <v/>
      </c>
      <c r="J50" s="24" t="str">
        <f t="shared" si="0"/>
        <v/>
      </c>
      <c r="K50" s="52" t="str">
        <f t="shared" si="0"/>
        <v/>
      </c>
      <c r="L50" s="23" t="str">
        <f>IF(L9="","",('Data nodweddion ffisegol'!$M10/100)*L9)</f>
        <v/>
      </c>
      <c r="M50" s="24" t="str">
        <f>IF(M9="","",('Data nodweddion ffisegol'!$M10/100)*M9)</f>
        <v/>
      </c>
      <c r="N50" s="400"/>
    </row>
    <row r="51" spans="7:14" ht="20.149999999999999" customHeight="1" x14ac:dyDescent="0.35">
      <c r="G51" s="396"/>
      <c r="H51" s="23" t="str">
        <f t="shared" si="0"/>
        <v/>
      </c>
      <c r="I51" s="24" t="str">
        <f t="shared" si="0"/>
        <v/>
      </c>
      <c r="J51" s="24" t="str">
        <f t="shared" si="0"/>
        <v/>
      </c>
      <c r="K51" s="52" t="str">
        <f t="shared" si="0"/>
        <v/>
      </c>
      <c r="L51" s="23" t="str">
        <f>IF(L10="","",('Data nodweddion ffisegol'!$M11/100)*L10)</f>
        <v/>
      </c>
      <c r="M51" s="24" t="str">
        <f>IF(M10="","",('Data nodweddion ffisegol'!$M11/100)*M10)</f>
        <v/>
      </c>
      <c r="N51" s="400"/>
    </row>
    <row r="52" spans="7:14" ht="20.149999999999999" customHeight="1" x14ac:dyDescent="0.35">
      <c r="G52" s="396"/>
      <c r="H52" s="23" t="str">
        <f t="shared" si="0"/>
        <v/>
      </c>
      <c r="I52" s="24" t="str">
        <f t="shared" si="0"/>
        <v/>
      </c>
      <c r="J52" s="24" t="str">
        <f t="shared" si="0"/>
        <v/>
      </c>
      <c r="K52" s="52" t="str">
        <f t="shared" si="0"/>
        <v/>
      </c>
      <c r="L52" s="23" t="str">
        <f>IF(L11="","",('Data nodweddion ffisegol'!$M12/100)*L11)</f>
        <v/>
      </c>
      <c r="M52" s="24" t="str">
        <f>IF(M11="","",('Data nodweddion ffisegol'!$M12/100)*M11)</f>
        <v/>
      </c>
      <c r="N52" s="400"/>
    </row>
    <row r="53" spans="7:14" ht="20.149999999999999" customHeight="1" x14ac:dyDescent="0.35">
      <c r="G53" s="396"/>
      <c r="H53" s="23" t="str">
        <f t="shared" si="0"/>
        <v/>
      </c>
      <c r="I53" s="24" t="str">
        <f t="shared" si="0"/>
        <v/>
      </c>
      <c r="J53" s="24" t="str">
        <f t="shared" si="0"/>
        <v/>
      </c>
      <c r="K53" s="52" t="str">
        <f t="shared" si="0"/>
        <v/>
      </c>
      <c r="L53" s="23" t="str">
        <f>IF(L12="","",('Data nodweddion ffisegol'!$M13/100)*L12)</f>
        <v/>
      </c>
      <c r="M53" s="24" t="str">
        <f>IF(M12="","",('Data nodweddion ffisegol'!$M13/100)*M12)</f>
        <v/>
      </c>
      <c r="N53" s="400"/>
    </row>
    <row r="54" spans="7:14" ht="20.149999999999999" customHeight="1" x14ac:dyDescent="0.35">
      <c r="G54" s="396"/>
      <c r="H54" s="23" t="str">
        <f t="shared" si="0"/>
        <v/>
      </c>
      <c r="I54" s="24" t="str">
        <f t="shared" si="0"/>
        <v/>
      </c>
      <c r="J54" s="24" t="str">
        <f t="shared" si="0"/>
        <v/>
      </c>
      <c r="K54" s="52" t="str">
        <f t="shared" si="0"/>
        <v/>
      </c>
      <c r="L54" s="23" t="str">
        <f>IF(L13="","",('Data nodweddion ffisegol'!$M14/100)*L13)</f>
        <v/>
      </c>
      <c r="M54" s="24" t="str">
        <f>IF(M13="","",('Data nodweddion ffisegol'!$M14/100)*M13)</f>
        <v/>
      </c>
      <c r="N54" s="400"/>
    </row>
    <row r="55" spans="7:14" ht="20.149999999999999" customHeight="1" x14ac:dyDescent="0.35">
      <c r="G55" s="396"/>
      <c r="H55" s="23" t="str">
        <f t="shared" si="0"/>
        <v/>
      </c>
      <c r="I55" s="24" t="str">
        <f t="shared" si="0"/>
        <v/>
      </c>
      <c r="J55" s="24" t="str">
        <f t="shared" si="0"/>
        <v/>
      </c>
      <c r="K55" s="52" t="str">
        <f t="shared" si="0"/>
        <v/>
      </c>
      <c r="L55" s="23" t="str">
        <f>IF(L14="","",('Data nodweddion ffisegol'!$M15/100)*L14)</f>
        <v/>
      </c>
      <c r="M55" s="24" t="str">
        <f>IF(M14="","",('Data nodweddion ffisegol'!$M15/100)*M14)</f>
        <v/>
      </c>
      <c r="N55" s="400"/>
    </row>
    <row r="56" spans="7:14" ht="20.149999999999999" customHeight="1" x14ac:dyDescent="0.35">
      <c r="G56" s="396"/>
      <c r="H56" s="23" t="str">
        <f t="shared" si="0"/>
        <v/>
      </c>
      <c r="I56" s="24" t="str">
        <f t="shared" si="0"/>
        <v/>
      </c>
      <c r="J56" s="24" t="str">
        <f t="shared" si="0"/>
        <v/>
      </c>
      <c r="K56" s="52" t="str">
        <f t="shared" si="0"/>
        <v/>
      </c>
      <c r="L56" s="23" t="str">
        <f>IF(L15="","",('Data nodweddion ffisegol'!$M16/100)*L15)</f>
        <v/>
      </c>
      <c r="M56" s="24" t="str">
        <f>IF(M15="","",('Data nodweddion ffisegol'!$M16/100)*M15)</f>
        <v/>
      </c>
      <c r="N56" s="400"/>
    </row>
    <row r="57" spans="7:14" ht="20.149999999999999" customHeight="1" x14ac:dyDescent="0.35">
      <c r="G57" s="396"/>
      <c r="H57" s="23" t="str">
        <f t="shared" si="0"/>
        <v/>
      </c>
      <c r="I57" s="24" t="str">
        <f t="shared" si="0"/>
        <v/>
      </c>
      <c r="J57" s="24" t="str">
        <f t="shared" si="0"/>
        <v/>
      </c>
      <c r="K57" s="52" t="str">
        <f t="shared" si="0"/>
        <v/>
      </c>
      <c r="L57" s="23" t="str">
        <f>IF(L16="","",('Data nodweddion ffisegol'!$M17/100)*L16)</f>
        <v/>
      </c>
      <c r="M57" s="24" t="str">
        <f>IF(M16="","",('Data nodweddion ffisegol'!$M17/100)*M16)</f>
        <v/>
      </c>
      <c r="N57" s="400"/>
    </row>
    <row r="58" spans="7:14" ht="20.149999999999999" customHeight="1" x14ac:dyDescent="0.35">
      <c r="G58" s="396"/>
      <c r="H58" s="23" t="str">
        <f t="shared" si="0"/>
        <v/>
      </c>
      <c r="I58" s="24" t="str">
        <f t="shared" si="0"/>
        <v/>
      </c>
      <c r="J58" s="24" t="str">
        <f t="shared" si="0"/>
        <v/>
      </c>
      <c r="K58" s="52" t="str">
        <f t="shared" si="0"/>
        <v/>
      </c>
      <c r="L58" s="23" t="str">
        <f>IF(L17="","",('Data nodweddion ffisegol'!$M18/100)*L17)</f>
        <v/>
      </c>
      <c r="M58" s="24" t="str">
        <f>IF(M17="","",('Data nodweddion ffisegol'!$M18/100)*M17)</f>
        <v/>
      </c>
      <c r="N58" s="400"/>
    </row>
    <row r="59" spans="7:14" ht="20.149999999999999" customHeight="1" x14ac:dyDescent="0.35">
      <c r="G59" s="396"/>
      <c r="H59" s="23" t="str">
        <f t="shared" ref="H59:K68" si="1">IF(H18="","",H18)</f>
        <v/>
      </c>
      <c r="I59" s="24" t="str">
        <f t="shared" si="1"/>
        <v/>
      </c>
      <c r="J59" s="24" t="str">
        <f t="shared" si="1"/>
        <v/>
      </c>
      <c r="K59" s="52" t="str">
        <f t="shared" si="1"/>
        <v/>
      </c>
      <c r="L59" s="23" t="str">
        <f>IF(L18="","",('Data nodweddion ffisegol'!$M19/100)*L18)</f>
        <v/>
      </c>
      <c r="M59" s="24" t="str">
        <f>IF(M18="","",('Data nodweddion ffisegol'!$M19/100)*M18)</f>
        <v/>
      </c>
      <c r="N59" s="400"/>
    </row>
    <row r="60" spans="7:14" ht="20.149999999999999" customHeight="1" x14ac:dyDescent="0.35">
      <c r="G60" s="396"/>
      <c r="H60" s="23" t="str">
        <f t="shared" si="1"/>
        <v/>
      </c>
      <c r="I60" s="24" t="str">
        <f t="shared" si="1"/>
        <v/>
      </c>
      <c r="J60" s="24" t="str">
        <f t="shared" si="1"/>
        <v/>
      </c>
      <c r="K60" s="52" t="str">
        <f t="shared" si="1"/>
        <v/>
      </c>
      <c r="L60" s="23" t="str">
        <f>IF(L19="","",('Data nodweddion ffisegol'!$M20/100)*L19)</f>
        <v/>
      </c>
      <c r="M60" s="24" t="str">
        <f>IF(M19="","",('Data nodweddion ffisegol'!$M20/100)*M19)</f>
        <v/>
      </c>
      <c r="N60" s="400"/>
    </row>
    <row r="61" spans="7:14" ht="20.149999999999999" customHeight="1" x14ac:dyDescent="0.35">
      <c r="G61" s="396"/>
      <c r="H61" s="23" t="str">
        <f t="shared" si="1"/>
        <v/>
      </c>
      <c r="I61" s="24" t="str">
        <f t="shared" si="1"/>
        <v/>
      </c>
      <c r="J61" s="24" t="str">
        <f t="shared" si="1"/>
        <v/>
      </c>
      <c r="K61" s="52" t="str">
        <f t="shared" si="1"/>
        <v/>
      </c>
      <c r="L61" s="23" t="str">
        <f>IF(L20="","",('Data nodweddion ffisegol'!$M21/100)*L20)</f>
        <v/>
      </c>
      <c r="M61" s="24" t="str">
        <f>IF(M20="","",('Data nodweddion ffisegol'!$M21/100)*M20)</f>
        <v/>
      </c>
      <c r="N61" s="400"/>
    </row>
    <row r="62" spans="7:14" ht="20.149999999999999" customHeight="1" x14ac:dyDescent="0.35">
      <c r="G62" s="396"/>
      <c r="H62" s="23" t="str">
        <f t="shared" si="1"/>
        <v/>
      </c>
      <c r="I62" s="24" t="str">
        <f t="shared" si="1"/>
        <v/>
      </c>
      <c r="J62" s="24" t="str">
        <f t="shared" si="1"/>
        <v/>
      </c>
      <c r="K62" s="52" t="str">
        <f t="shared" si="1"/>
        <v/>
      </c>
      <c r="L62" s="23" t="str">
        <f>IF(L21="","",('Data nodweddion ffisegol'!$M22/100)*L21)</f>
        <v/>
      </c>
      <c r="M62" s="24" t="str">
        <f>IF(M21="","",('Data nodweddion ffisegol'!$M22/100)*M21)</f>
        <v/>
      </c>
      <c r="N62" s="400"/>
    </row>
    <row r="63" spans="7:14" ht="20.149999999999999" customHeight="1" x14ac:dyDescent="0.35">
      <c r="G63" s="396"/>
      <c r="H63" s="23" t="str">
        <f t="shared" si="1"/>
        <v/>
      </c>
      <c r="I63" s="24" t="str">
        <f t="shared" si="1"/>
        <v/>
      </c>
      <c r="J63" s="24" t="str">
        <f t="shared" si="1"/>
        <v/>
      </c>
      <c r="K63" s="52" t="str">
        <f t="shared" si="1"/>
        <v/>
      </c>
      <c r="L63" s="23" t="str">
        <f>IF(L22="","",('Data nodweddion ffisegol'!$M23/100)*L22)</f>
        <v/>
      </c>
      <c r="M63" s="24" t="str">
        <f>IF(M22="","",('Data nodweddion ffisegol'!$M23/100)*M22)</f>
        <v/>
      </c>
      <c r="N63" s="400"/>
    </row>
    <row r="64" spans="7:14" ht="20.149999999999999" customHeight="1" x14ac:dyDescent="0.35">
      <c r="G64" s="396"/>
      <c r="H64" s="23" t="str">
        <f t="shared" si="1"/>
        <v/>
      </c>
      <c r="I64" s="24" t="str">
        <f t="shared" si="1"/>
        <v/>
      </c>
      <c r="J64" s="24" t="str">
        <f t="shared" si="1"/>
        <v/>
      </c>
      <c r="K64" s="52" t="str">
        <f t="shared" si="1"/>
        <v/>
      </c>
      <c r="L64" s="23" t="str">
        <f>IF(L23="","",('Data nodweddion ffisegol'!$M24/100)*L23)</f>
        <v/>
      </c>
      <c r="M64" s="24" t="str">
        <f>IF(M23="","",('Data nodweddion ffisegol'!$M24/100)*M23)</f>
        <v/>
      </c>
      <c r="N64" s="400"/>
    </row>
    <row r="65" spans="7:14" ht="20.149999999999999" customHeight="1" x14ac:dyDescent="0.35">
      <c r="G65" s="396"/>
      <c r="H65" s="23" t="str">
        <f t="shared" si="1"/>
        <v/>
      </c>
      <c r="I65" s="24" t="str">
        <f t="shared" si="1"/>
        <v/>
      </c>
      <c r="J65" s="24" t="str">
        <f t="shared" si="1"/>
        <v/>
      </c>
      <c r="K65" s="52" t="str">
        <f t="shared" si="1"/>
        <v/>
      </c>
      <c r="L65" s="23" t="str">
        <f>IF(L24="","",('Data nodweddion ffisegol'!$M25/100)*L24)</f>
        <v/>
      </c>
      <c r="M65" s="24" t="str">
        <f>IF(M24="","",('Data nodweddion ffisegol'!$M25/100)*M24)</f>
        <v/>
      </c>
      <c r="N65" s="400"/>
    </row>
    <row r="66" spans="7:14" ht="20.149999999999999" customHeight="1" x14ac:dyDescent="0.35">
      <c r="G66" s="396"/>
      <c r="H66" s="23" t="str">
        <f t="shared" si="1"/>
        <v/>
      </c>
      <c r="I66" s="24" t="str">
        <f t="shared" si="1"/>
        <v/>
      </c>
      <c r="J66" s="24" t="str">
        <f t="shared" si="1"/>
        <v/>
      </c>
      <c r="K66" s="52" t="str">
        <f t="shared" si="1"/>
        <v/>
      </c>
      <c r="L66" s="23" t="str">
        <f>IF(L25="","",('Data nodweddion ffisegol'!$M26/100)*L25)</f>
        <v/>
      </c>
      <c r="M66" s="24" t="str">
        <f>IF(M25="","",('Data nodweddion ffisegol'!$M26/100)*M25)</f>
        <v/>
      </c>
      <c r="N66" s="400"/>
    </row>
    <row r="67" spans="7:14" ht="20.149999999999999" customHeight="1" x14ac:dyDescent="0.35">
      <c r="G67" s="396"/>
      <c r="H67" s="23" t="str">
        <f t="shared" si="1"/>
        <v/>
      </c>
      <c r="I67" s="24" t="str">
        <f t="shared" si="1"/>
        <v/>
      </c>
      <c r="J67" s="24" t="str">
        <f t="shared" si="1"/>
        <v/>
      </c>
      <c r="K67" s="52" t="str">
        <f t="shared" si="1"/>
        <v/>
      </c>
      <c r="L67" s="23" t="str">
        <f>IF(L26="","",('Data nodweddion ffisegol'!$M27/100)*L26)</f>
        <v/>
      </c>
      <c r="M67" s="24" t="str">
        <f>IF(M26="","",('Data nodweddion ffisegol'!$M27/100)*M26)</f>
        <v/>
      </c>
      <c r="N67" s="400"/>
    </row>
    <row r="68" spans="7:14" ht="20.149999999999999" customHeight="1" x14ac:dyDescent="0.35">
      <c r="G68" s="396"/>
      <c r="H68" s="23" t="str">
        <f t="shared" si="1"/>
        <v/>
      </c>
      <c r="I68" s="24" t="str">
        <f t="shared" si="1"/>
        <v/>
      </c>
      <c r="J68" s="24" t="str">
        <f t="shared" si="1"/>
        <v/>
      </c>
      <c r="K68" s="52" t="str">
        <f t="shared" si="1"/>
        <v/>
      </c>
      <c r="L68" s="23" t="str">
        <f>IF(L27="","",('Data nodweddion ffisegol'!$M28/100)*L27)</f>
        <v/>
      </c>
      <c r="M68" s="24" t="str">
        <f>IF(M27="","",('Data nodweddion ffisegol'!$M28/100)*M27)</f>
        <v/>
      </c>
      <c r="N68" s="400"/>
    </row>
    <row r="69" spans="7:14" ht="20.149999999999999" customHeight="1" x14ac:dyDescent="0.35">
      <c r="G69" s="396"/>
      <c r="H69" s="23" t="str">
        <f t="shared" ref="H69:K78" si="2">IF(H28="","",H28)</f>
        <v/>
      </c>
      <c r="I69" s="24" t="str">
        <f t="shared" si="2"/>
        <v/>
      </c>
      <c r="J69" s="24" t="str">
        <f t="shared" si="2"/>
        <v/>
      </c>
      <c r="K69" s="52" t="str">
        <f t="shared" si="2"/>
        <v/>
      </c>
      <c r="L69" s="23" t="str">
        <f>IF(L28="","",('Data nodweddion ffisegol'!$M29/100)*L28)</f>
        <v/>
      </c>
      <c r="M69" s="24" t="str">
        <f>IF(M28="","",('Data nodweddion ffisegol'!$M29/100)*M28)</f>
        <v/>
      </c>
      <c r="N69" s="400"/>
    </row>
    <row r="70" spans="7:14" ht="20.149999999999999" customHeight="1" x14ac:dyDescent="0.35">
      <c r="G70" s="396"/>
      <c r="H70" s="23" t="str">
        <f t="shared" si="2"/>
        <v/>
      </c>
      <c r="I70" s="24" t="str">
        <f t="shared" si="2"/>
        <v/>
      </c>
      <c r="J70" s="24" t="str">
        <f t="shared" si="2"/>
        <v/>
      </c>
      <c r="K70" s="52" t="str">
        <f t="shared" si="2"/>
        <v/>
      </c>
      <c r="L70" s="23" t="str">
        <f>IF(L29="","",('Data nodweddion ffisegol'!$M30/100)*L29)</f>
        <v/>
      </c>
      <c r="M70" s="24" t="str">
        <f>IF(M29="","",('Data nodweddion ffisegol'!$M30/100)*M29)</f>
        <v/>
      </c>
      <c r="N70" s="400"/>
    </row>
    <row r="71" spans="7:14" ht="20.149999999999999" customHeight="1" x14ac:dyDescent="0.35">
      <c r="G71" s="396"/>
      <c r="H71" s="23" t="str">
        <f t="shared" si="2"/>
        <v/>
      </c>
      <c r="I71" s="24" t="str">
        <f t="shared" si="2"/>
        <v/>
      </c>
      <c r="J71" s="24" t="str">
        <f t="shared" si="2"/>
        <v/>
      </c>
      <c r="K71" s="52" t="str">
        <f t="shared" si="2"/>
        <v/>
      </c>
      <c r="L71" s="23" t="str">
        <f>IF(L30="","",('Data nodweddion ffisegol'!$M31/100)*L30)</f>
        <v/>
      </c>
      <c r="M71" s="24" t="str">
        <f>IF(M30="","",('Data nodweddion ffisegol'!$M31/100)*M30)</f>
        <v/>
      </c>
      <c r="N71" s="400"/>
    </row>
    <row r="72" spans="7:14" ht="20.149999999999999" customHeight="1" x14ac:dyDescent="0.35">
      <c r="G72" s="396"/>
      <c r="H72" s="23" t="str">
        <f t="shared" si="2"/>
        <v/>
      </c>
      <c r="I72" s="24" t="str">
        <f t="shared" si="2"/>
        <v/>
      </c>
      <c r="J72" s="24" t="str">
        <f t="shared" si="2"/>
        <v/>
      </c>
      <c r="K72" s="52" t="str">
        <f t="shared" si="2"/>
        <v/>
      </c>
      <c r="L72" s="23" t="str">
        <f>IF(L31="","",('Data nodweddion ffisegol'!$M32/100)*L31)</f>
        <v/>
      </c>
      <c r="M72" s="24" t="str">
        <f>IF(M31="","",('Data nodweddion ffisegol'!$M32/100)*M31)</f>
        <v/>
      </c>
      <c r="N72" s="400"/>
    </row>
    <row r="73" spans="7:14" ht="20.149999999999999" customHeight="1" x14ac:dyDescent="0.35">
      <c r="G73" s="396"/>
      <c r="H73" s="23" t="str">
        <f t="shared" si="2"/>
        <v/>
      </c>
      <c r="I73" s="24" t="str">
        <f t="shared" si="2"/>
        <v/>
      </c>
      <c r="J73" s="24" t="str">
        <f t="shared" si="2"/>
        <v/>
      </c>
      <c r="K73" s="52" t="str">
        <f t="shared" si="2"/>
        <v/>
      </c>
      <c r="L73" s="23" t="str">
        <f>IF(L32="","",('Data nodweddion ffisegol'!$M33/100)*L32)</f>
        <v/>
      </c>
      <c r="M73" s="24" t="str">
        <f>IF(M32="","",('Data nodweddion ffisegol'!$M33/100)*M32)</f>
        <v/>
      </c>
      <c r="N73" s="400"/>
    </row>
    <row r="74" spans="7:14" ht="20.149999999999999" customHeight="1" x14ac:dyDescent="0.35">
      <c r="G74" s="396"/>
      <c r="H74" s="23" t="str">
        <f t="shared" si="2"/>
        <v/>
      </c>
      <c r="I74" s="24" t="str">
        <f t="shared" si="2"/>
        <v/>
      </c>
      <c r="J74" s="24" t="str">
        <f t="shared" si="2"/>
        <v/>
      </c>
      <c r="K74" s="52" t="str">
        <f t="shared" si="2"/>
        <v/>
      </c>
      <c r="L74" s="23" t="str">
        <f>IF(L33="","",('Data nodweddion ffisegol'!$M34/100)*L33)</f>
        <v/>
      </c>
      <c r="M74" s="24" t="str">
        <f>IF(M33="","",('Data nodweddion ffisegol'!$M34/100)*M33)</f>
        <v/>
      </c>
      <c r="N74" s="400"/>
    </row>
    <row r="75" spans="7:14" ht="20.149999999999999" customHeight="1" x14ac:dyDescent="0.35">
      <c r="G75" s="396"/>
      <c r="H75" s="23" t="str">
        <f t="shared" si="2"/>
        <v/>
      </c>
      <c r="I75" s="24" t="str">
        <f t="shared" si="2"/>
        <v/>
      </c>
      <c r="J75" s="24" t="str">
        <f t="shared" si="2"/>
        <v/>
      </c>
      <c r="K75" s="52" t="str">
        <f t="shared" si="2"/>
        <v/>
      </c>
      <c r="L75" s="23" t="str">
        <f>IF(L34="","",('Data nodweddion ffisegol'!$M35/100)*L34)</f>
        <v/>
      </c>
      <c r="M75" s="24" t="str">
        <f>IF(M34="","",('Data nodweddion ffisegol'!$M35/100)*M34)</f>
        <v/>
      </c>
      <c r="N75" s="400"/>
    </row>
    <row r="76" spans="7:14" ht="20.149999999999999" customHeight="1" x14ac:dyDescent="0.35">
      <c r="G76" s="396"/>
      <c r="H76" s="23" t="str">
        <f t="shared" si="2"/>
        <v/>
      </c>
      <c r="I76" s="24" t="str">
        <f t="shared" si="2"/>
        <v/>
      </c>
      <c r="J76" s="24" t="str">
        <f t="shared" si="2"/>
        <v/>
      </c>
      <c r="K76" s="52" t="str">
        <f t="shared" si="2"/>
        <v/>
      </c>
      <c r="L76" s="23" t="str">
        <f>IF(L35="","",('Data nodweddion ffisegol'!$M36/100)*L35)</f>
        <v/>
      </c>
      <c r="M76" s="24" t="str">
        <f>IF(M35="","",('Data nodweddion ffisegol'!$M36/100)*M35)</f>
        <v/>
      </c>
      <c r="N76" s="400"/>
    </row>
    <row r="77" spans="7:14" ht="20.149999999999999" customHeight="1" x14ac:dyDescent="0.35">
      <c r="G77" s="396"/>
      <c r="H77" s="23" t="str">
        <f t="shared" si="2"/>
        <v/>
      </c>
      <c r="I77" s="24" t="str">
        <f t="shared" si="2"/>
        <v/>
      </c>
      <c r="J77" s="24" t="str">
        <f t="shared" si="2"/>
        <v/>
      </c>
      <c r="K77" s="52" t="str">
        <f t="shared" si="2"/>
        <v/>
      </c>
      <c r="L77" s="23" t="str">
        <f>IF(L36="","",('Data nodweddion ffisegol'!$M37/100)*L36)</f>
        <v/>
      </c>
      <c r="M77" s="24" t="str">
        <f>IF(M36="","",('Data nodweddion ffisegol'!$M37/100)*M36)</f>
        <v/>
      </c>
      <c r="N77" s="400"/>
    </row>
    <row r="78" spans="7:14" ht="20.149999999999999" customHeight="1" thickBot="1" x14ac:dyDescent="0.4">
      <c r="G78" s="396"/>
      <c r="H78" s="28" t="str">
        <f t="shared" si="2"/>
        <v/>
      </c>
      <c r="I78" s="29" t="str">
        <f t="shared" si="2"/>
        <v/>
      </c>
      <c r="J78" s="29" t="str">
        <f t="shared" si="2"/>
        <v/>
      </c>
      <c r="K78" s="53" t="str">
        <f t="shared" si="2"/>
        <v/>
      </c>
      <c r="L78" s="23" t="str">
        <f>IF(L37="","",('Data nodweddion ffisegol'!$M38/100)*L37)</f>
        <v/>
      </c>
      <c r="M78" s="24" t="str">
        <f>IF(M37="","",('Data nodweddion ffisegol'!$M38/100)*M37)</f>
        <v/>
      </c>
      <c r="N78" s="400"/>
    </row>
    <row r="79" spans="7:14" ht="20.149999999999999" customHeight="1" thickBot="1" x14ac:dyDescent="0.4">
      <c r="G79" s="396"/>
      <c r="H79" s="13"/>
      <c r="I79" s="14"/>
      <c r="J79" s="14"/>
      <c r="K79" s="54"/>
      <c r="L79" s="219" t="str">
        <f>IF(COUNT(L48:L77)&lt;1,"", AVERAGE(L48:L77))</f>
        <v/>
      </c>
      <c r="M79" s="220" t="str">
        <f>IF(COUNT(M48:M77)&lt;1,"", AVERAGE(M48:M77))</f>
        <v/>
      </c>
      <c r="N79" s="400"/>
    </row>
    <row r="80" spans="7:14" ht="20.149999999999999" customHeight="1" thickBot="1" x14ac:dyDescent="0.4">
      <c r="G80" s="397"/>
      <c r="H80" s="413"/>
      <c r="I80" s="413"/>
      <c r="J80" s="413"/>
      <c r="K80" s="402"/>
      <c r="L80" s="414"/>
      <c r="M80" s="414"/>
      <c r="N80" s="399"/>
    </row>
    <row r="81" spans="7:19" ht="20.149999999999999" customHeight="1" x14ac:dyDescent="0.35">
      <c r="N81" s="3"/>
    </row>
    <row r="82" spans="7:19" ht="20.149999999999999" customHeight="1" x14ac:dyDescent="0.35">
      <c r="N82" s="3"/>
    </row>
    <row r="83" spans="7:19" ht="20.149999999999999" customHeight="1" thickBot="1" x14ac:dyDescent="0.4">
      <c r="H83" s="19" t="s">
        <v>91</v>
      </c>
      <c r="N83" s="3"/>
    </row>
    <row r="84" spans="7:19" ht="20.149999999999999" customHeight="1" thickBot="1" x14ac:dyDescent="0.4">
      <c r="G84" s="395"/>
      <c r="H84" s="393"/>
      <c r="I84" s="393"/>
      <c r="J84" s="393"/>
      <c r="K84" s="412"/>
      <c r="L84" s="393"/>
      <c r="M84" s="393"/>
      <c r="N84" s="394"/>
    </row>
    <row r="85" spans="7:19" ht="20.149999999999999" customHeight="1" thickBot="1" x14ac:dyDescent="0.4">
      <c r="G85" s="396"/>
      <c r="H85" s="467" t="s">
        <v>23</v>
      </c>
      <c r="I85" s="470" t="s">
        <v>9</v>
      </c>
      <c r="J85" s="470" t="s">
        <v>78</v>
      </c>
      <c r="K85" s="527" t="s">
        <v>24</v>
      </c>
      <c r="L85" s="528" t="s">
        <v>141</v>
      </c>
      <c r="M85" s="529"/>
      <c r="N85" s="400"/>
    </row>
    <row r="86" spans="7:19" ht="20.149999999999999" customHeight="1" thickBot="1" x14ac:dyDescent="0.4">
      <c r="G86" s="396"/>
      <c r="H86" s="469"/>
      <c r="I86" s="472"/>
      <c r="J86" s="472"/>
      <c r="K86" s="500"/>
      <c r="L86" s="217" t="s">
        <v>137</v>
      </c>
      <c r="M86" s="218" t="s">
        <v>138</v>
      </c>
      <c r="N86" s="400"/>
      <c r="S86" s="3" t="s">
        <v>135</v>
      </c>
    </row>
    <row r="87" spans="7:19" ht="20.149999999999999" customHeight="1" x14ac:dyDescent="0.35">
      <c r="G87" s="396"/>
      <c r="H87" s="20" t="str">
        <f t="shared" ref="H87:J116" si="3">IF(H49="","",H49)</f>
        <v/>
      </c>
      <c r="I87" s="21" t="str">
        <f>IF(J87="y","",I49)</f>
        <v/>
      </c>
      <c r="J87" s="21" t="str">
        <f t="shared" si="3"/>
        <v/>
      </c>
      <c r="K87" s="51" t="str">
        <f>IF(J87="y","",K49)</f>
        <v/>
      </c>
      <c r="L87" s="20" t="str">
        <f t="shared" ref="L87:L116" si="4">IF($J49="y","",L49)</f>
        <v/>
      </c>
      <c r="M87" s="21" t="str">
        <f t="shared" ref="M87:M116" si="5">IF($J49="y","",M49)</f>
        <v/>
      </c>
      <c r="N87" s="400"/>
    </row>
    <row r="88" spans="7:19" ht="20.149999999999999" customHeight="1" x14ac:dyDescent="0.35">
      <c r="G88" s="396"/>
      <c r="H88" s="23" t="str">
        <f t="shared" si="3"/>
        <v/>
      </c>
      <c r="I88" s="24" t="str">
        <f t="shared" ref="I88:I116" si="6">IF(J88="y","",I50)</f>
        <v/>
      </c>
      <c r="J88" s="24" t="str">
        <f t="shared" si="3"/>
        <v/>
      </c>
      <c r="K88" s="52" t="str">
        <f t="shared" ref="K88:K116" si="7">IF(J88="y","",K50)</f>
        <v/>
      </c>
      <c r="L88" s="23" t="str">
        <f t="shared" si="4"/>
        <v/>
      </c>
      <c r="M88" s="24" t="str">
        <f t="shared" si="5"/>
        <v/>
      </c>
      <c r="N88" s="400"/>
    </row>
    <row r="89" spans="7:19" ht="20.149999999999999" customHeight="1" x14ac:dyDescent="0.35">
      <c r="G89" s="396"/>
      <c r="H89" s="23" t="str">
        <f t="shared" si="3"/>
        <v/>
      </c>
      <c r="I89" s="24" t="str">
        <f t="shared" si="6"/>
        <v/>
      </c>
      <c r="J89" s="24" t="str">
        <f t="shared" si="3"/>
        <v/>
      </c>
      <c r="K89" s="52" t="str">
        <f t="shared" si="7"/>
        <v/>
      </c>
      <c r="L89" s="23" t="str">
        <f t="shared" si="4"/>
        <v/>
      </c>
      <c r="M89" s="24" t="str">
        <f t="shared" si="5"/>
        <v/>
      </c>
      <c r="N89" s="400"/>
    </row>
    <row r="90" spans="7:19" ht="20.149999999999999" customHeight="1" x14ac:dyDescent="0.35">
      <c r="G90" s="396"/>
      <c r="H90" s="23" t="str">
        <f t="shared" si="3"/>
        <v/>
      </c>
      <c r="I90" s="24" t="str">
        <f t="shared" si="6"/>
        <v/>
      </c>
      <c r="J90" s="24" t="str">
        <f t="shared" si="3"/>
        <v/>
      </c>
      <c r="K90" s="52" t="str">
        <f t="shared" si="7"/>
        <v/>
      </c>
      <c r="L90" s="23" t="str">
        <f t="shared" si="4"/>
        <v/>
      </c>
      <c r="M90" s="24" t="str">
        <f t="shared" si="5"/>
        <v/>
      </c>
      <c r="N90" s="400"/>
    </row>
    <row r="91" spans="7:19" ht="20.149999999999999" customHeight="1" x14ac:dyDescent="0.35">
      <c r="G91" s="396"/>
      <c r="H91" s="23" t="str">
        <f t="shared" si="3"/>
        <v/>
      </c>
      <c r="I91" s="24" t="str">
        <f t="shared" si="6"/>
        <v/>
      </c>
      <c r="J91" s="24" t="str">
        <f t="shared" si="3"/>
        <v/>
      </c>
      <c r="K91" s="52" t="str">
        <f t="shared" si="7"/>
        <v/>
      </c>
      <c r="L91" s="23" t="str">
        <f t="shared" si="4"/>
        <v/>
      </c>
      <c r="M91" s="24" t="str">
        <f t="shared" si="5"/>
        <v/>
      </c>
      <c r="N91" s="400"/>
    </row>
    <row r="92" spans="7:19" ht="20.149999999999999" customHeight="1" x14ac:dyDescent="0.35">
      <c r="G92" s="396"/>
      <c r="H92" s="23" t="str">
        <f t="shared" si="3"/>
        <v/>
      </c>
      <c r="I92" s="24" t="str">
        <f t="shared" si="6"/>
        <v/>
      </c>
      <c r="J92" s="24" t="str">
        <f t="shared" si="3"/>
        <v/>
      </c>
      <c r="K92" s="52" t="str">
        <f t="shared" si="7"/>
        <v/>
      </c>
      <c r="L92" s="23" t="str">
        <f t="shared" si="4"/>
        <v/>
      </c>
      <c r="M92" s="24" t="str">
        <f t="shared" si="5"/>
        <v/>
      </c>
      <c r="N92" s="400"/>
    </row>
    <row r="93" spans="7:19" ht="20.149999999999999" customHeight="1" x14ac:dyDescent="0.35">
      <c r="G93" s="396"/>
      <c r="H93" s="23" t="str">
        <f t="shared" si="3"/>
        <v/>
      </c>
      <c r="I93" s="24" t="str">
        <f t="shared" si="6"/>
        <v/>
      </c>
      <c r="J93" s="24" t="str">
        <f t="shared" si="3"/>
        <v/>
      </c>
      <c r="K93" s="52" t="str">
        <f t="shared" si="7"/>
        <v/>
      </c>
      <c r="L93" s="23" t="str">
        <f t="shared" si="4"/>
        <v/>
      </c>
      <c r="M93" s="24" t="str">
        <f t="shared" si="5"/>
        <v/>
      </c>
      <c r="N93" s="400"/>
    </row>
    <row r="94" spans="7:19" ht="20.149999999999999" customHeight="1" x14ac:dyDescent="0.35">
      <c r="G94" s="396"/>
      <c r="H94" s="23" t="str">
        <f t="shared" si="3"/>
        <v/>
      </c>
      <c r="I94" s="24" t="str">
        <f t="shared" si="6"/>
        <v/>
      </c>
      <c r="J94" s="24" t="str">
        <f t="shared" si="3"/>
        <v/>
      </c>
      <c r="K94" s="52" t="str">
        <f t="shared" si="7"/>
        <v/>
      </c>
      <c r="L94" s="23" t="str">
        <f t="shared" si="4"/>
        <v/>
      </c>
      <c r="M94" s="24" t="str">
        <f t="shared" si="5"/>
        <v/>
      </c>
      <c r="N94" s="400"/>
    </row>
    <row r="95" spans="7:19" ht="20.149999999999999" customHeight="1" x14ac:dyDescent="0.35">
      <c r="G95" s="396"/>
      <c r="H95" s="23" t="str">
        <f t="shared" si="3"/>
        <v/>
      </c>
      <c r="I95" s="24" t="str">
        <f t="shared" si="6"/>
        <v/>
      </c>
      <c r="J95" s="24" t="str">
        <f t="shared" si="3"/>
        <v/>
      </c>
      <c r="K95" s="52" t="str">
        <f t="shared" si="7"/>
        <v/>
      </c>
      <c r="L95" s="23" t="str">
        <f t="shared" si="4"/>
        <v/>
      </c>
      <c r="M95" s="24" t="str">
        <f t="shared" si="5"/>
        <v/>
      </c>
      <c r="N95" s="400"/>
    </row>
    <row r="96" spans="7:19" ht="20.149999999999999" customHeight="1" x14ac:dyDescent="0.35">
      <c r="G96" s="396"/>
      <c r="H96" s="23" t="str">
        <f t="shared" si="3"/>
        <v/>
      </c>
      <c r="I96" s="24" t="str">
        <f t="shared" si="6"/>
        <v/>
      </c>
      <c r="J96" s="24" t="str">
        <f t="shared" si="3"/>
        <v/>
      </c>
      <c r="K96" s="52" t="str">
        <f t="shared" si="7"/>
        <v/>
      </c>
      <c r="L96" s="23" t="str">
        <f t="shared" si="4"/>
        <v/>
      </c>
      <c r="M96" s="24" t="str">
        <f t="shared" si="5"/>
        <v/>
      </c>
      <c r="N96" s="400"/>
    </row>
    <row r="97" spans="7:14" ht="20.149999999999999" customHeight="1" x14ac:dyDescent="0.35">
      <c r="G97" s="396"/>
      <c r="H97" s="23" t="str">
        <f t="shared" si="3"/>
        <v/>
      </c>
      <c r="I97" s="24" t="str">
        <f t="shared" si="6"/>
        <v/>
      </c>
      <c r="J97" s="24" t="str">
        <f t="shared" si="3"/>
        <v/>
      </c>
      <c r="K97" s="52" t="str">
        <f t="shared" si="7"/>
        <v/>
      </c>
      <c r="L97" s="23" t="str">
        <f t="shared" si="4"/>
        <v/>
      </c>
      <c r="M97" s="24" t="str">
        <f t="shared" si="5"/>
        <v/>
      </c>
      <c r="N97" s="400"/>
    </row>
    <row r="98" spans="7:14" ht="20.149999999999999" customHeight="1" x14ac:dyDescent="0.35">
      <c r="G98" s="396"/>
      <c r="H98" s="23" t="str">
        <f t="shared" si="3"/>
        <v/>
      </c>
      <c r="I98" s="24" t="str">
        <f t="shared" si="6"/>
        <v/>
      </c>
      <c r="J98" s="24" t="str">
        <f t="shared" si="3"/>
        <v/>
      </c>
      <c r="K98" s="52" t="str">
        <f t="shared" si="7"/>
        <v/>
      </c>
      <c r="L98" s="23" t="str">
        <f t="shared" si="4"/>
        <v/>
      </c>
      <c r="M98" s="24" t="str">
        <f t="shared" si="5"/>
        <v/>
      </c>
      <c r="N98" s="400"/>
    </row>
    <row r="99" spans="7:14" ht="20.149999999999999" customHeight="1" x14ac:dyDescent="0.35">
      <c r="G99" s="396"/>
      <c r="H99" s="23" t="str">
        <f t="shared" si="3"/>
        <v/>
      </c>
      <c r="I99" s="24" t="str">
        <f t="shared" si="6"/>
        <v/>
      </c>
      <c r="J99" s="24" t="str">
        <f t="shared" si="3"/>
        <v/>
      </c>
      <c r="K99" s="52" t="str">
        <f t="shared" si="7"/>
        <v/>
      </c>
      <c r="L99" s="23" t="str">
        <f t="shared" si="4"/>
        <v/>
      </c>
      <c r="M99" s="24" t="str">
        <f t="shared" si="5"/>
        <v/>
      </c>
      <c r="N99" s="400"/>
    </row>
    <row r="100" spans="7:14" ht="20.149999999999999" customHeight="1" x14ac:dyDescent="0.35">
      <c r="G100" s="396"/>
      <c r="H100" s="23" t="str">
        <f t="shared" si="3"/>
        <v/>
      </c>
      <c r="I100" s="24" t="str">
        <f t="shared" si="6"/>
        <v/>
      </c>
      <c r="J100" s="24" t="str">
        <f t="shared" si="3"/>
        <v/>
      </c>
      <c r="K100" s="52" t="str">
        <f t="shared" si="7"/>
        <v/>
      </c>
      <c r="L100" s="23" t="str">
        <f t="shared" si="4"/>
        <v/>
      </c>
      <c r="M100" s="24" t="str">
        <f t="shared" si="5"/>
        <v/>
      </c>
      <c r="N100" s="400"/>
    </row>
    <row r="101" spans="7:14" ht="20.149999999999999" customHeight="1" x14ac:dyDescent="0.35">
      <c r="G101" s="396"/>
      <c r="H101" s="23" t="str">
        <f t="shared" si="3"/>
        <v/>
      </c>
      <c r="I101" s="24" t="str">
        <f t="shared" si="6"/>
        <v/>
      </c>
      <c r="J101" s="24" t="str">
        <f t="shared" si="3"/>
        <v/>
      </c>
      <c r="K101" s="52" t="str">
        <f t="shared" si="7"/>
        <v/>
      </c>
      <c r="L101" s="23" t="str">
        <f t="shared" si="4"/>
        <v/>
      </c>
      <c r="M101" s="24" t="str">
        <f t="shared" si="5"/>
        <v/>
      </c>
      <c r="N101" s="400"/>
    </row>
    <row r="102" spans="7:14" ht="20.149999999999999" customHeight="1" x14ac:dyDescent="0.35">
      <c r="G102" s="396"/>
      <c r="H102" s="23" t="str">
        <f t="shared" si="3"/>
        <v/>
      </c>
      <c r="I102" s="24" t="str">
        <f t="shared" si="6"/>
        <v/>
      </c>
      <c r="J102" s="24" t="str">
        <f t="shared" si="3"/>
        <v/>
      </c>
      <c r="K102" s="52" t="str">
        <f t="shared" si="7"/>
        <v/>
      </c>
      <c r="L102" s="23" t="str">
        <f t="shared" si="4"/>
        <v/>
      </c>
      <c r="M102" s="24" t="str">
        <f t="shared" si="5"/>
        <v/>
      </c>
      <c r="N102" s="400"/>
    </row>
    <row r="103" spans="7:14" ht="20.149999999999999" customHeight="1" x14ac:dyDescent="0.35">
      <c r="G103" s="396"/>
      <c r="H103" s="23" t="str">
        <f t="shared" si="3"/>
        <v/>
      </c>
      <c r="I103" s="24" t="str">
        <f t="shared" si="6"/>
        <v/>
      </c>
      <c r="J103" s="24" t="str">
        <f t="shared" si="3"/>
        <v/>
      </c>
      <c r="K103" s="52" t="str">
        <f t="shared" si="7"/>
        <v/>
      </c>
      <c r="L103" s="23" t="str">
        <f t="shared" si="4"/>
        <v/>
      </c>
      <c r="M103" s="24" t="str">
        <f t="shared" si="5"/>
        <v/>
      </c>
      <c r="N103" s="400"/>
    </row>
    <row r="104" spans="7:14" ht="20.149999999999999" customHeight="1" x14ac:dyDescent="0.35">
      <c r="G104" s="396"/>
      <c r="H104" s="23" t="str">
        <f t="shared" si="3"/>
        <v/>
      </c>
      <c r="I104" s="24" t="str">
        <f t="shared" si="6"/>
        <v/>
      </c>
      <c r="J104" s="24" t="str">
        <f t="shared" si="3"/>
        <v/>
      </c>
      <c r="K104" s="52" t="str">
        <f t="shared" si="7"/>
        <v/>
      </c>
      <c r="L104" s="23" t="str">
        <f t="shared" si="4"/>
        <v/>
      </c>
      <c r="M104" s="24" t="str">
        <f t="shared" si="5"/>
        <v/>
      </c>
      <c r="N104" s="400"/>
    </row>
    <row r="105" spans="7:14" ht="20.149999999999999" customHeight="1" x14ac:dyDescent="0.35">
      <c r="G105" s="396"/>
      <c r="H105" s="23" t="str">
        <f t="shared" si="3"/>
        <v/>
      </c>
      <c r="I105" s="24" t="str">
        <f t="shared" si="6"/>
        <v/>
      </c>
      <c r="J105" s="24" t="str">
        <f t="shared" si="3"/>
        <v/>
      </c>
      <c r="K105" s="52" t="str">
        <f t="shared" si="7"/>
        <v/>
      </c>
      <c r="L105" s="23" t="str">
        <f t="shared" si="4"/>
        <v/>
      </c>
      <c r="M105" s="24" t="str">
        <f t="shared" si="5"/>
        <v/>
      </c>
      <c r="N105" s="400"/>
    </row>
    <row r="106" spans="7:14" ht="20.149999999999999" customHeight="1" x14ac:dyDescent="0.35">
      <c r="G106" s="396"/>
      <c r="H106" s="23" t="str">
        <f t="shared" si="3"/>
        <v/>
      </c>
      <c r="I106" s="24" t="str">
        <f t="shared" si="6"/>
        <v/>
      </c>
      <c r="J106" s="24" t="str">
        <f t="shared" si="3"/>
        <v/>
      </c>
      <c r="K106" s="52" t="str">
        <f t="shared" si="7"/>
        <v/>
      </c>
      <c r="L106" s="23" t="str">
        <f t="shared" si="4"/>
        <v/>
      </c>
      <c r="M106" s="24" t="str">
        <f t="shared" si="5"/>
        <v/>
      </c>
      <c r="N106" s="400"/>
    </row>
    <row r="107" spans="7:14" ht="20.149999999999999" customHeight="1" x14ac:dyDescent="0.35">
      <c r="G107" s="396"/>
      <c r="H107" s="23" t="str">
        <f t="shared" si="3"/>
        <v/>
      </c>
      <c r="I107" s="24" t="str">
        <f t="shared" si="6"/>
        <v/>
      </c>
      <c r="J107" s="24" t="str">
        <f t="shared" si="3"/>
        <v/>
      </c>
      <c r="K107" s="52" t="str">
        <f t="shared" si="7"/>
        <v/>
      </c>
      <c r="L107" s="23" t="str">
        <f t="shared" si="4"/>
        <v/>
      </c>
      <c r="M107" s="24" t="str">
        <f t="shared" si="5"/>
        <v/>
      </c>
      <c r="N107" s="400"/>
    </row>
    <row r="108" spans="7:14" ht="20.149999999999999" customHeight="1" x14ac:dyDescent="0.35">
      <c r="G108" s="396"/>
      <c r="H108" s="23" t="str">
        <f t="shared" si="3"/>
        <v/>
      </c>
      <c r="I108" s="24" t="str">
        <f t="shared" si="6"/>
        <v/>
      </c>
      <c r="J108" s="24" t="str">
        <f t="shared" si="3"/>
        <v/>
      </c>
      <c r="K108" s="52" t="str">
        <f t="shared" si="7"/>
        <v/>
      </c>
      <c r="L108" s="23" t="str">
        <f t="shared" si="4"/>
        <v/>
      </c>
      <c r="M108" s="24" t="str">
        <f t="shared" si="5"/>
        <v/>
      </c>
      <c r="N108" s="400"/>
    </row>
    <row r="109" spans="7:14" ht="20.149999999999999" customHeight="1" x14ac:dyDescent="0.35">
      <c r="G109" s="396"/>
      <c r="H109" s="23" t="str">
        <f t="shared" si="3"/>
        <v/>
      </c>
      <c r="I109" s="24" t="str">
        <f t="shared" si="6"/>
        <v/>
      </c>
      <c r="J109" s="24" t="str">
        <f t="shared" si="3"/>
        <v/>
      </c>
      <c r="K109" s="52" t="str">
        <f t="shared" si="7"/>
        <v/>
      </c>
      <c r="L109" s="23" t="str">
        <f t="shared" si="4"/>
        <v/>
      </c>
      <c r="M109" s="24" t="str">
        <f t="shared" si="5"/>
        <v/>
      </c>
      <c r="N109" s="400"/>
    </row>
    <row r="110" spans="7:14" ht="20.149999999999999" customHeight="1" x14ac:dyDescent="0.35">
      <c r="G110" s="396"/>
      <c r="H110" s="23" t="str">
        <f t="shared" si="3"/>
        <v/>
      </c>
      <c r="I110" s="24" t="str">
        <f t="shared" si="6"/>
        <v/>
      </c>
      <c r="J110" s="24" t="str">
        <f t="shared" si="3"/>
        <v/>
      </c>
      <c r="K110" s="52" t="str">
        <f t="shared" si="7"/>
        <v/>
      </c>
      <c r="L110" s="23" t="str">
        <f t="shared" si="4"/>
        <v/>
      </c>
      <c r="M110" s="24" t="str">
        <f t="shared" si="5"/>
        <v/>
      </c>
      <c r="N110" s="400"/>
    </row>
    <row r="111" spans="7:14" ht="20.149999999999999" customHeight="1" x14ac:dyDescent="0.35">
      <c r="G111" s="396"/>
      <c r="H111" s="23" t="str">
        <f t="shared" si="3"/>
        <v/>
      </c>
      <c r="I111" s="24" t="str">
        <f t="shared" si="6"/>
        <v/>
      </c>
      <c r="J111" s="24" t="str">
        <f t="shared" si="3"/>
        <v/>
      </c>
      <c r="K111" s="52" t="str">
        <f t="shared" si="7"/>
        <v/>
      </c>
      <c r="L111" s="23" t="str">
        <f t="shared" si="4"/>
        <v/>
      </c>
      <c r="M111" s="24" t="str">
        <f t="shared" si="5"/>
        <v/>
      </c>
      <c r="N111" s="400"/>
    </row>
    <row r="112" spans="7:14" ht="20.149999999999999" customHeight="1" x14ac:dyDescent="0.35">
      <c r="G112" s="396"/>
      <c r="H112" s="23" t="str">
        <f t="shared" si="3"/>
        <v/>
      </c>
      <c r="I112" s="24" t="str">
        <f t="shared" si="6"/>
        <v/>
      </c>
      <c r="J112" s="24" t="str">
        <f t="shared" si="3"/>
        <v/>
      </c>
      <c r="K112" s="52" t="str">
        <f t="shared" si="7"/>
        <v/>
      </c>
      <c r="L112" s="23" t="str">
        <f t="shared" si="4"/>
        <v/>
      </c>
      <c r="M112" s="24" t="str">
        <f t="shared" si="5"/>
        <v/>
      </c>
      <c r="N112" s="400"/>
    </row>
    <row r="113" spans="4:14" ht="20.149999999999999" customHeight="1" x14ac:dyDescent="0.35">
      <c r="G113" s="396"/>
      <c r="H113" s="23" t="str">
        <f t="shared" si="3"/>
        <v/>
      </c>
      <c r="I113" s="24" t="str">
        <f t="shared" si="6"/>
        <v/>
      </c>
      <c r="J113" s="24" t="str">
        <f t="shared" si="3"/>
        <v/>
      </c>
      <c r="K113" s="52" t="str">
        <f t="shared" si="7"/>
        <v/>
      </c>
      <c r="L113" s="23" t="str">
        <f t="shared" si="4"/>
        <v/>
      </c>
      <c r="M113" s="24" t="str">
        <f t="shared" si="5"/>
        <v/>
      </c>
      <c r="N113" s="400"/>
    </row>
    <row r="114" spans="4:14" ht="20.149999999999999" customHeight="1" x14ac:dyDescent="0.35">
      <c r="G114" s="396"/>
      <c r="H114" s="23" t="str">
        <f t="shared" si="3"/>
        <v/>
      </c>
      <c r="I114" s="24" t="str">
        <f t="shared" si="6"/>
        <v/>
      </c>
      <c r="J114" s="24" t="str">
        <f t="shared" si="3"/>
        <v/>
      </c>
      <c r="K114" s="52" t="str">
        <f t="shared" si="7"/>
        <v/>
      </c>
      <c r="L114" s="23" t="str">
        <f t="shared" si="4"/>
        <v/>
      </c>
      <c r="M114" s="24" t="str">
        <f t="shared" si="5"/>
        <v/>
      </c>
      <c r="N114" s="400"/>
    </row>
    <row r="115" spans="4:14" ht="20.149999999999999" customHeight="1" x14ac:dyDescent="0.35">
      <c r="G115" s="396"/>
      <c r="H115" s="23" t="str">
        <f t="shared" si="3"/>
        <v/>
      </c>
      <c r="I115" s="24" t="str">
        <f t="shared" si="6"/>
        <v/>
      </c>
      <c r="J115" s="24" t="str">
        <f t="shared" si="3"/>
        <v/>
      </c>
      <c r="K115" s="52" t="str">
        <f t="shared" si="7"/>
        <v/>
      </c>
      <c r="L115" s="23" t="str">
        <f t="shared" si="4"/>
        <v/>
      </c>
      <c r="M115" s="24" t="str">
        <f t="shared" si="5"/>
        <v/>
      </c>
      <c r="N115" s="400"/>
    </row>
    <row r="116" spans="4:14" ht="20.149999999999999" customHeight="1" thickBot="1" x14ac:dyDescent="0.4">
      <c r="G116" s="396"/>
      <c r="H116" s="28" t="str">
        <f t="shared" si="3"/>
        <v/>
      </c>
      <c r="I116" s="29" t="str">
        <f t="shared" si="6"/>
        <v/>
      </c>
      <c r="J116" s="29" t="str">
        <f t="shared" si="3"/>
        <v/>
      </c>
      <c r="K116" s="53" t="str">
        <f t="shared" si="7"/>
        <v/>
      </c>
      <c r="L116" s="28" t="str">
        <f t="shared" si="4"/>
        <v/>
      </c>
      <c r="M116" s="29" t="str">
        <f t="shared" si="5"/>
        <v/>
      </c>
      <c r="N116" s="400"/>
    </row>
    <row r="117" spans="4:14" ht="20.149999999999999" customHeight="1" thickBot="1" x14ac:dyDescent="0.4">
      <c r="G117" s="396"/>
      <c r="H117" s="13"/>
      <c r="I117" s="14"/>
      <c r="J117" s="14"/>
      <c r="K117" s="54"/>
      <c r="L117" s="219" t="str">
        <f>IF(COUNT(L86:L115)&lt;1,"", AVERAGE(L86:L115))</f>
        <v/>
      </c>
      <c r="M117" s="220" t="str">
        <f>IF(COUNT(M86:M115)&lt;1,"", AVERAGE(M86:M115))</f>
        <v/>
      </c>
      <c r="N117" s="400"/>
    </row>
    <row r="118" spans="4:14" ht="20.149999999999999" customHeight="1" thickBot="1" x14ac:dyDescent="0.4">
      <c r="G118" s="397"/>
      <c r="H118" s="413"/>
      <c r="I118" s="413"/>
      <c r="J118" s="413"/>
      <c r="K118" s="402"/>
      <c r="L118" s="414"/>
      <c r="M118" s="414"/>
      <c r="N118" s="399"/>
    </row>
    <row r="119" spans="4:14" ht="20.149999999999999" customHeight="1" x14ac:dyDescent="0.35"/>
    <row r="120" spans="4:14" ht="20.149999999999999" customHeight="1" x14ac:dyDescent="0.35"/>
    <row r="121" spans="4:14" ht="20.149999999999999" customHeight="1" thickBot="1" x14ac:dyDescent="0.4">
      <c r="H121" s="19" t="s">
        <v>93</v>
      </c>
    </row>
    <row r="122" spans="4:14" ht="20.149999999999999" customHeight="1" thickBot="1" x14ac:dyDescent="0.4">
      <c r="G122" s="395"/>
      <c r="H122" s="393"/>
      <c r="I122" s="393"/>
      <c r="J122" s="393"/>
      <c r="K122" s="412"/>
      <c r="L122" s="393"/>
      <c r="M122" s="393"/>
      <c r="N122" s="394"/>
    </row>
    <row r="123" spans="4:14" ht="20.149999999999999" customHeight="1" thickBot="1" x14ac:dyDescent="0.4">
      <c r="G123" s="396"/>
      <c r="H123" s="77"/>
      <c r="I123" s="78"/>
      <c r="J123" s="75"/>
      <c r="K123" s="58" t="s">
        <v>9</v>
      </c>
      <c r="L123" s="528" t="s">
        <v>141</v>
      </c>
      <c r="M123" s="529"/>
      <c r="N123" s="400"/>
    </row>
    <row r="124" spans="4:14" ht="20.149999999999999" customHeight="1" thickBot="1" x14ac:dyDescent="0.4">
      <c r="G124" s="396"/>
      <c r="H124" s="109"/>
      <c r="I124" s="142"/>
      <c r="J124" s="110"/>
      <c r="K124" s="9"/>
      <c r="L124" s="217" t="s">
        <v>137</v>
      </c>
      <c r="M124" s="218" t="s">
        <v>138</v>
      </c>
      <c r="N124" s="400"/>
    </row>
    <row r="125" spans="4:14" ht="20.149999999999999" customHeight="1" x14ac:dyDescent="0.35">
      <c r="D125" s="3" t="s">
        <v>135</v>
      </c>
      <c r="G125" s="396"/>
      <c r="H125" s="143"/>
      <c r="I125" s="5"/>
      <c r="J125" s="144"/>
      <c r="K125" s="20" t="s">
        <v>13</v>
      </c>
      <c r="L125" s="20" t="str">
        <f>IF(COUNTIF($I$87:$I$116,"Area i")&lt;1,"",AVERAGEIF($I$87:$I$116,"Area i",L$87:L$116))</f>
        <v/>
      </c>
      <c r="M125" s="21" t="str">
        <f>IF(COUNTIF($I$87:$I$116,"Area i")&lt;1,"",AVERAGEIF($I$87:$I$116,"Area i",M$87:M$116))</f>
        <v/>
      </c>
      <c r="N125" s="400"/>
    </row>
    <row r="126" spans="4:14" ht="20.149999999999999" customHeight="1" x14ac:dyDescent="0.35">
      <c r="G126" s="396"/>
      <c r="H126" s="143"/>
      <c r="I126" s="5"/>
      <c r="J126" s="144"/>
      <c r="K126" s="23" t="s">
        <v>14</v>
      </c>
      <c r="L126" s="23" t="str">
        <f>IF(COUNTIF($I$87:$I$116,"Area ii")&lt;1,"",AVERAGEIF($I$87:$I$116,"Area ii",L$87:L$116))</f>
        <v/>
      </c>
      <c r="M126" s="24" t="str">
        <f>IF(COUNTIF($I$87:$I$116,"Area ii")&lt;1,"",AVERAGEIF($I$87:$I$116,"Area ii",M$87:M$116))</f>
        <v/>
      </c>
      <c r="N126" s="400"/>
    </row>
    <row r="127" spans="4:14" ht="20.149999999999999" customHeight="1" x14ac:dyDescent="0.35">
      <c r="G127" s="396"/>
      <c r="H127" s="143"/>
      <c r="I127" s="5"/>
      <c r="J127" s="144"/>
      <c r="K127" s="23" t="s">
        <v>15</v>
      </c>
      <c r="L127" s="23" t="str">
        <f>IF(COUNTIF($I$87:$I$116,"Area iii")&lt;1,"",AVERAGEIF($I$87:$I$116,"Area iii",L$87:L$116))</f>
        <v/>
      </c>
      <c r="M127" s="24" t="str">
        <f>IF(COUNTIF($I$87:$I$116,"Area iii")&lt;1,"",AVERAGEIF($I$87:$I$116,"Area iii",M$87:M$116))</f>
        <v/>
      </c>
      <c r="N127" s="400"/>
    </row>
    <row r="128" spans="4:14" ht="20.149999999999999" customHeight="1" x14ac:dyDescent="0.35">
      <c r="G128" s="396"/>
      <c r="H128" s="143"/>
      <c r="I128" s="5"/>
      <c r="J128" s="144"/>
      <c r="K128" s="23" t="s">
        <v>16</v>
      </c>
      <c r="L128" s="23" t="str">
        <f>IF(COUNTIF($I$87:$I$116,"Area iv")&lt;1,"",AVERAGEIF($I$87:$I$116,"Area iv",L$87:L$116))</f>
        <v/>
      </c>
      <c r="M128" s="24" t="str">
        <f>IF(COUNTIF($I$87:$I$116,"Area iv")&lt;1,"",AVERAGEIF($I$87:$I$116,"Area iv",M$87:M$116))</f>
        <v/>
      </c>
      <c r="N128" s="400"/>
    </row>
    <row r="129" spans="7:14" ht="20.149999999999999" customHeight="1" x14ac:dyDescent="0.35">
      <c r="G129" s="396"/>
      <c r="H129" s="143"/>
      <c r="I129" s="5"/>
      <c r="J129" s="144"/>
      <c r="K129" s="23" t="s">
        <v>17</v>
      </c>
      <c r="L129" s="23" t="str">
        <f>IF(COUNTIF($I$87:$I$116,"Area v")&lt;1,"", AVERAGEIF($I$87:$I$116,"Area v",L$87:L$116))</f>
        <v/>
      </c>
      <c r="M129" s="24" t="str">
        <f>IF(COUNTIF($I$87:$I$116,"Area v")&lt;1,"", AVERAGEIF($I$87:$I$116,"Area v",M$87:M$116))</f>
        <v/>
      </c>
      <c r="N129" s="400"/>
    </row>
    <row r="130" spans="7:14" ht="20.149999999999999" customHeight="1" thickBot="1" x14ac:dyDescent="0.4">
      <c r="G130" s="396"/>
      <c r="H130" s="150"/>
      <c r="I130" s="151"/>
      <c r="J130" s="152"/>
      <c r="K130" s="28" t="s">
        <v>18</v>
      </c>
      <c r="L130" s="28" t="str">
        <f>IF(COUNTIF($I$87:$I$116,"Area vi")&lt;1,"",AVERAGEIF($I$87:$I$116,"Area vi",L$87:L$116))</f>
        <v/>
      </c>
      <c r="M130" s="24" t="str">
        <f>IF(COUNTIF($I$87:$I$116,"Area vi")&lt;1,"",AVERAGEIF($I$87:$I$116,"Area vi",M$87:M$116))</f>
        <v/>
      </c>
      <c r="N130" s="400"/>
    </row>
    <row r="131" spans="7:14" ht="20.149999999999999" customHeight="1" thickBot="1" x14ac:dyDescent="0.4">
      <c r="G131" s="396"/>
      <c r="H131" s="13"/>
      <c r="I131" s="14"/>
      <c r="J131" s="86" t="s">
        <v>142</v>
      </c>
      <c r="K131" s="86"/>
      <c r="L131" s="219" t="str">
        <f>IF(COUNT(L125:L130)&lt;1,"", AVERAGE(L125:L130))</f>
        <v/>
      </c>
      <c r="M131" s="220" t="str">
        <f>IF(COUNT(M125:M130)&lt;1,"", AVERAGE(M125:M130))</f>
        <v/>
      </c>
      <c r="N131" s="400"/>
    </row>
    <row r="132" spans="7:14" ht="20.149999999999999" customHeight="1" thickBot="1" x14ac:dyDescent="0.4">
      <c r="G132" s="397"/>
      <c r="H132" s="413"/>
      <c r="I132" s="413"/>
      <c r="J132" s="413"/>
      <c r="K132" s="420"/>
      <c r="L132" s="414"/>
      <c r="M132" s="414"/>
      <c r="N132" s="399"/>
    </row>
    <row r="133" spans="7:14" ht="20.149999999999999" customHeight="1" x14ac:dyDescent="0.35">
      <c r="N133" s="3"/>
    </row>
    <row r="134" spans="7:14" ht="20.149999999999999" customHeight="1" x14ac:dyDescent="0.35">
      <c r="N134" s="3"/>
    </row>
    <row r="135" spans="7:14" ht="20.149999999999999" customHeight="1" thickBot="1" x14ac:dyDescent="0.4">
      <c r="H135" s="19" t="s">
        <v>143</v>
      </c>
      <c r="N135" s="3"/>
    </row>
    <row r="136" spans="7:14" ht="20.149999999999999" customHeight="1" thickBot="1" x14ac:dyDescent="0.4">
      <c r="G136" s="395"/>
      <c r="H136" s="393"/>
      <c r="I136" s="393"/>
      <c r="J136" s="393"/>
      <c r="K136" s="412"/>
      <c r="L136" s="393"/>
      <c r="M136" s="393"/>
      <c r="N136" s="394"/>
    </row>
    <row r="137" spans="7:14" ht="20.149999999999999" customHeight="1" thickBot="1" x14ac:dyDescent="0.4">
      <c r="G137" s="396"/>
      <c r="H137" s="476"/>
      <c r="I137" s="477"/>
      <c r="J137" s="477"/>
      <c r="K137" s="530" t="s">
        <v>9</v>
      </c>
      <c r="L137" s="528" t="s">
        <v>141</v>
      </c>
      <c r="M137" s="529"/>
      <c r="N137" s="400"/>
    </row>
    <row r="138" spans="7:14" ht="20.149999999999999" customHeight="1" thickBot="1" x14ac:dyDescent="0.4">
      <c r="G138" s="396"/>
      <c r="H138" s="479"/>
      <c r="I138" s="480"/>
      <c r="J138" s="480"/>
      <c r="K138" s="531"/>
      <c r="L138" s="217" t="s">
        <v>137</v>
      </c>
      <c r="M138" s="218" t="s">
        <v>138</v>
      </c>
      <c r="N138" s="400"/>
    </row>
    <row r="139" spans="7:14" ht="20.149999999999999" customHeight="1" x14ac:dyDescent="0.35">
      <c r="G139" s="396"/>
      <c r="H139" s="118"/>
      <c r="I139" s="119"/>
      <c r="J139" s="119"/>
      <c r="K139" s="39" t="s">
        <v>13</v>
      </c>
      <c r="L139" s="20" t="str">
        <f>IF(L125="","",L125*'PR details'!$G4)</f>
        <v/>
      </c>
      <c r="M139" s="21" t="str">
        <f>IF(M125="","",M125*'PR details'!$G4)</f>
        <v/>
      </c>
      <c r="N139" s="400"/>
    </row>
    <row r="140" spans="7:14" ht="20.149999999999999" customHeight="1" x14ac:dyDescent="0.35">
      <c r="G140" s="396"/>
      <c r="H140" s="118"/>
      <c r="I140" s="119"/>
      <c r="J140" s="119"/>
      <c r="K140" s="41" t="s">
        <v>14</v>
      </c>
      <c r="L140" s="23" t="str">
        <f>IF(L126="","",L126*'PR details'!$G5)</f>
        <v/>
      </c>
      <c r="M140" s="24" t="str">
        <f>IF(M126="","",M126*'PR details'!$G5)</f>
        <v/>
      </c>
      <c r="N140" s="400"/>
    </row>
    <row r="141" spans="7:14" ht="20.149999999999999" customHeight="1" x14ac:dyDescent="0.35">
      <c r="G141" s="396"/>
      <c r="H141" s="118"/>
      <c r="I141" s="119"/>
      <c r="J141" s="119"/>
      <c r="K141" s="41" t="s">
        <v>15</v>
      </c>
      <c r="L141" s="23" t="str">
        <f>IF(L127="","",L127*'PR details'!$G6)</f>
        <v/>
      </c>
      <c r="M141" s="24" t="str">
        <f>IF(M127="","",M127*'PR details'!$G6)</f>
        <v/>
      </c>
      <c r="N141" s="400"/>
    </row>
    <row r="142" spans="7:14" ht="20.149999999999999" customHeight="1" x14ac:dyDescent="0.35">
      <c r="G142" s="396"/>
      <c r="H142" s="118"/>
      <c r="I142" s="119"/>
      <c r="J142" s="119"/>
      <c r="K142" s="41" t="s">
        <v>16</v>
      </c>
      <c r="L142" s="23" t="str">
        <f>IF(L128="","",L128*'PR details'!$G7)</f>
        <v/>
      </c>
      <c r="M142" s="24" t="str">
        <f>IF(M128="","",M128*'PR details'!$G7)</f>
        <v/>
      </c>
      <c r="N142" s="400"/>
    </row>
    <row r="143" spans="7:14" ht="20.149999999999999" customHeight="1" x14ac:dyDescent="0.35">
      <c r="G143" s="396"/>
      <c r="H143" s="118"/>
      <c r="I143" s="119"/>
      <c r="J143" s="119"/>
      <c r="K143" s="41" t="s">
        <v>17</v>
      </c>
      <c r="L143" s="23" t="str">
        <f>IF(L129="","",L129*'PR details'!$G8)</f>
        <v/>
      </c>
      <c r="M143" s="24" t="str">
        <f>IF(M129="","",M129*'PR details'!$G8)</f>
        <v/>
      </c>
      <c r="N143" s="400"/>
    </row>
    <row r="144" spans="7:14" ht="20.149999999999999" customHeight="1" thickBot="1" x14ac:dyDescent="0.4">
      <c r="G144" s="396"/>
      <c r="H144" s="116"/>
      <c r="I144" s="117"/>
      <c r="J144" s="117"/>
      <c r="K144" s="42" t="s">
        <v>18</v>
      </c>
      <c r="L144" s="28" t="str">
        <f>IF(L130="","",L130*'PR details'!$G9)</f>
        <v/>
      </c>
      <c r="M144" s="24" t="str">
        <f>IF(M130="","",M130*'PR details'!$G9)</f>
        <v/>
      </c>
      <c r="N144" s="400"/>
    </row>
    <row r="145" spans="7:16" ht="20.149999999999999" customHeight="1" thickBot="1" x14ac:dyDescent="0.4">
      <c r="G145" s="396"/>
      <c r="H145" s="13"/>
      <c r="I145" s="14"/>
      <c r="J145" s="14"/>
      <c r="K145" s="89" t="s">
        <v>142</v>
      </c>
      <c r="L145" s="219" t="str">
        <f>IF(COUNT(L138:L144)&lt;1,"", AVERAGE(L138:L144))</f>
        <v/>
      </c>
      <c r="M145" s="220" t="str">
        <f>IF(COUNT(M138:M144)&lt;1,"", AVERAGE(M138:M144))</f>
        <v/>
      </c>
      <c r="N145" s="400"/>
    </row>
    <row r="146" spans="7:16" ht="20.149999999999999" customHeight="1" thickBot="1" x14ac:dyDescent="0.4">
      <c r="G146" s="397"/>
      <c r="H146" s="413"/>
      <c r="I146" s="413"/>
      <c r="J146" s="413"/>
      <c r="K146" s="420"/>
      <c r="L146" s="414"/>
      <c r="M146" s="414"/>
      <c r="N146" s="399"/>
    </row>
    <row r="147" spans="7:16" ht="20.149999999999999" customHeight="1" x14ac:dyDescent="0.35">
      <c r="N147" s="3"/>
    </row>
    <row r="148" spans="7:16" ht="20.149999999999999" customHeight="1" x14ac:dyDescent="0.35">
      <c r="N148" s="3"/>
    </row>
    <row r="149" spans="7:16" ht="20.149999999999999" customHeight="1" thickBot="1" x14ac:dyDescent="0.4">
      <c r="H149" s="19" t="s">
        <v>95</v>
      </c>
      <c r="K149" s="3"/>
      <c r="N149" s="3"/>
      <c r="P149" s="102"/>
    </row>
    <row r="150" spans="7:16" ht="20.149999999999999" customHeight="1" thickBot="1" x14ac:dyDescent="0.4">
      <c r="G150" s="395"/>
      <c r="H150" s="393"/>
      <c r="I150" s="393"/>
      <c r="J150" s="393"/>
      <c r="K150" s="393"/>
      <c r="L150" s="393"/>
      <c r="M150" s="393"/>
      <c r="N150" s="394"/>
    </row>
    <row r="151" spans="7:16" ht="20.149999999999999" customHeight="1" thickBot="1" x14ac:dyDescent="0.4">
      <c r="G151" s="396"/>
      <c r="H151" s="476"/>
      <c r="I151" s="477"/>
      <c r="J151" s="477"/>
      <c r="K151" s="477"/>
      <c r="L151" s="528" t="s">
        <v>141</v>
      </c>
      <c r="M151" s="529"/>
      <c r="N151" s="400"/>
    </row>
    <row r="152" spans="7:16" ht="20.149999999999999" customHeight="1" thickBot="1" x14ac:dyDescent="0.4">
      <c r="G152" s="396"/>
      <c r="H152" s="479"/>
      <c r="I152" s="480"/>
      <c r="J152" s="480"/>
      <c r="K152" s="480"/>
      <c r="L152" s="217" t="s">
        <v>137</v>
      </c>
      <c r="M152" s="218" t="s">
        <v>138</v>
      </c>
      <c r="N152" s="400"/>
    </row>
    <row r="153" spans="7:16" ht="20.149999999999999" customHeight="1" thickBot="1" x14ac:dyDescent="0.4">
      <c r="G153" s="396"/>
      <c r="H153" s="116"/>
      <c r="I153" s="117"/>
      <c r="J153" s="117"/>
      <c r="K153" s="117"/>
      <c r="L153" s="20" t="str">
        <f>IF(COUNT(L139:L144)&lt;1,"",SUM(L139:L144))</f>
        <v/>
      </c>
      <c r="M153" s="21" t="str">
        <f>IF(COUNT(M139:M144)&lt;1,"",SUM(M139:M144))</f>
        <v/>
      </c>
      <c r="N153" s="400"/>
    </row>
    <row r="154" spans="7:16" ht="20.149999999999999" customHeight="1" thickBot="1" x14ac:dyDescent="0.4">
      <c r="G154" s="397"/>
      <c r="H154" s="413"/>
      <c r="I154" s="413"/>
      <c r="J154" s="413"/>
      <c r="K154" s="421"/>
      <c r="L154" s="414"/>
      <c r="M154" s="414"/>
      <c r="N154" s="399"/>
    </row>
    <row r="155" spans="7:16" ht="20.149999999999999" customHeight="1" x14ac:dyDescent="0.35"/>
    <row r="156" spans="7:16" ht="20.149999999999999" customHeight="1" x14ac:dyDescent="0.35"/>
    <row r="157" spans="7:16" ht="20.149999999999999" customHeight="1" x14ac:dyDescent="0.35"/>
    <row r="158" spans="7:16" ht="20.149999999999999" customHeight="1" x14ac:dyDescent="0.35"/>
    <row r="159" spans="7:16" ht="20.149999999999999" customHeight="1" x14ac:dyDescent="0.35"/>
    <row r="160" spans="7:16" ht="20.149999999999999" customHeight="1" x14ac:dyDescent="0.35"/>
    <row r="161" ht="20.149999999999999" customHeight="1" x14ac:dyDescent="0.35"/>
    <row r="162" ht="20.149999999999999" customHeight="1" x14ac:dyDescent="0.35"/>
    <row r="163" ht="20.149999999999999" customHeight="1" x14ac:dyDescent="0.35"/>
    <row r="164" ht="20.149999999999999" customHeight="1" x14ac:dyDescent="0.35"/>
    <row r="165" ht="20.149999999999999" customHeight="1" x14ac:dyDescent="0.35"/>
    <row r="166" ht="20.149999999999999" customHeight="1" x14ac:dyDescent="0.35"/>
    <row r="167" ht="20.149999999999999" customHeight="1" x14ac:dyDescent="0.35"/>
    <row r="168" ht="20.149999999999999" customHeight="1" x14ac:dyDescent="0.35"/>
    <row r="169" ht="20.149999999999999" customHeight="1" x14ac:dyDescent="0.35"/>
    <row r="170" ht="20.149999999999999" customHeight="1" x14ac:dyDescent="0.35"/>
    <row r="171" ht="20.149999999999999" customHeight="1" x14ac:dyDescent="0.35"/>
    <row r="172" ht="20.149999999999999" customHeight="1" x14ac:dyDescent="0.35"/>
    <row r="173" ht="20.149999999999999" customHeight="1" x14ac:dyDescent="0.35"/>
    <row r="174" ht="20.149999999999999" customHeight="1" x14ac:dyDescent="0.35"/>
    <row r="175" ht="20.149999999999999" customHeight="1" x14ac:dyDescent="0.35"/>
    <row r="176" ht="20.149999999999999" customHeight="1" x14ac:dyDescent="0.35"/>
    <row r="177" ht="20.149999999999999" customHeight="1" x14ac:dyDescent="0.35"/>
    <row r="178" ht="20.149999999999999" customHeight="1" x14ac:dyDescent="0.35"/>
    <row r="179" ht="20.149999999999999" customHeight="1" x14ac:dyDescent="0.35"/>
    <row r="180" ht="20.149999999999999" customHeight="1" x14ac:dyDescent="0.35"/>
    <row r="181" ht="20.149999999999999" customHeight="1" x14ac:dyDescent="0.35"/>
    <row r="182" ht="20.149999999999999" customHeight="1" x14ac:dyDescent="0.35"/>
    <row r="183" ht="20.149999999999999" customHeight="1" x14ac:dyDescent="0.35"/>
    <row r="184" ht="20.149999999999999" customHeight="1" x14ac:dyDescent="0.35"/>
    <row r="185" ht="20.149999999999999" customHeight="1" x14ac:dyDescent="0.35"/>
    <row r="186" ht="20.149999999999999" customHeight="1" x14ac:dyDescent="0.35"/>
    <row r="187" ht="20.149999999999999" customHeight="1" x14ac:dyDescent="0.35"/>
    <row r="188" ht="20.149999999999999" customHeight="1" x14ac:dyDescent="0.35"/>
    <row r="189" ht="20.149999999999999" customHeight="1" x14ac:dyDescent="0.35"/>
    <row r="190" ht="20.149999999999999" customHeight="1" x14ac:dyDescent="0.35"/>
    <row r="191" ht="20.149999999999999" customHeight="1" x14ac:dyDescent="0.35"/>
    <row r="192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  <row r="198" ht="20.149999999999999" customHeight="1" x14ac:dyDescent="0.35"/>
    <row r="199" ht="20.149999999999999" customHeight="1" x14ac:dyDescent="0.35"/>
    <row r="200" ht="20.149999999999999" customHeight="1" x14ac:dyDescent="0.35"/>
    <row r="201" ht="20.149999999999999" customHeight="1" x14ac:dyDescent="0.35"/>
    <row r="202" ht="20.149999999999999" customHeight="1" x14ac:dyDescent="0.35"/>
    <row r="203" ht="20.149999999999999" customHeight="1" x14ac:dyDescent="0.35"/>
    <row r="204" ht="20.149999999999999" customHeight="1" x14ac:dyDescent="0.35"/>
    <row r="205" ht="20.149999999999999" customHeight="1" x14ac:dyDescent="0.35"/>
    <row r="206" ht="20.149999999999999" customHeight="1" x14ac:dyDescent="0.35"/>
    <row r="207" ht="20.149999999999999" customHeight="1" x14ac:dyDescent="0.35"/>
    <row r="208" ht="20.149999999999999" customHeight="1" x14ac:dyDescent="0.35"/>
    <row r="209" ht="20.149999999999999" customHeight="1" x14ac:dyDescent="0.35"/>
    <row r="210" ht="20.149999999999999" customHeight="1" x14ac:dyDescent="0.35"/>
    <row r="211" ht="20.149999999999999" customHeight="1" x14ac:dyDescent="0.35"/>
    <row r="212" ht="20.149999999999999" customHeight="1" x14ac:dyDescent="0.35"/>
    <row r="213" ht="20.149999999999999" customHeight="1" x14ac:dyDescent="0.35"/>
    <row r="214" ht="20.149999999999999" customHeight="1" x14ac:dyDescent="0.35"/>
    <row r="215" ht="20.149999999999999" customHeight="1" x14ac:dyDescent="0.35"/>
    <row r="216" ht="20.149999999999999" customHeight="1" x14ac:dyDescent="0.35"/>
    <row r="217" ht="20.149999999999999" customHeight="1" x14ac:dyDescent="0.35"/>
    <row r="218" ht="20.149999999999999" customHeight="1" x14ac:dyDescent="0.35"/>
    <row r="219" ht="20.149999999999999" customHeight="1" x14ac:dyDescent="0.35"/>
    <row r="220" ht="20.149999999999999" customHeight="1" x14ac:dyDescent="0.35"/>
    <row r="221" ht="20.149999999999999" customHeight="1" x14ac:dyDescent="0.35"/>
    <row r="222" ht="20.149999999999999" customHeight="1" x14ac:dyDescent="0.35"/>
    <row r="223" ht="20.149999999999999" customHeight="1" x14ac:dyDescent="0.35"/>
    <row r="224" ht="20.149999999999999" customHeight="1" x14ac:dyDescent="0.35"/>
    <row r="225" ht="20.149999999999999" customHeight="1" x14ac:dyDescent="0.35"/>
    <row r="226" ht="20.149999999999999" customHeight="1" x14ac:dyDescent="0.35"/>
    <row r="227" ht="20.149999999999999" customHeight="1" x14ac:dyDescent="0.35"/>
    <row r="228" ht="20.149999999999999" customHeight="1" x14ac:dyDescent="0.35"/>
    <row r="229" ht="20.149999999999999" customHeight="1" x14ac:dyDescent="0.35"/>
    <row r="230" ht="20.149999999999999" customHeight="1" x14ac:dyDescent="0.35"/>
    <row r="231" ht="20.149999999999999" customHeight="1" x14ac:dyDescent="0.35"/>
    <row r="232" ht="20.149999999999999" customHeight="1" x14ac:dyDescent="0.35"/>
    <row r="233" ht="20.149999999999999" customHeight="1" x14ac:dyDescent="0.35"/>
    <row r="234" ht="20.149999999999999" customHeight="1" x14ac:dyDescent="0.35"/>
    <row r="235" ht="20.149999999999999" customHeight="1" x14ac:dyDescent="0.35"/>
    <row r="236" ht="20.149999999999999" customHeight="1" x14ac:dyDescent="0.35"/>
    <row r="237" ht="20.149999999999999" customHeight="1" x14ac:dyDescent="0.35"/>
    <row r="238" ht="20.149999999999999" customHeight="1" x14ac:dyDescent="0.35"/>
    <row r="239" ht="20.149999999999999" customHeight="1" x14ac:dyDescent="0.35"/>
    <row r="240" ht="20.149999999999999" customHeight="1" x14ac:dyDescent="0.35"/>
    <row r="241" ht="20.149999999999999" customHeight="1" x14ac:dyDescent="0.35"/>
    <row r="242" ht="20.149999999999999" customHeight="1" x14ac:dyDescent="0.35"/>
    <row r="243" ht="20.149999999999999" customHeight="1" x14ac:dyDescent="0.35"/>
    <row r="244" ht="20.149999999999999" customHeight="1" x14ac:dyDescent="0.35"/>
    <row r="245" ht="20.149999999999999" customHeight="1" x14ac:dyDescent="0.35"/>
    <row r="246" ht="20.149999999999999" customHeight="1" x14ac:dyDescent="0.35"/>
    <row r="247" ht="20.149999999999999" customHeight="1" x14ac:dyDescent="0.35"/>
    <row r="248" ht="20.149999999999999" customHeight="1" x14ac:dyDescent="0.35"/>
    <row r="249" ht="20.149999999999999" customHeight="1" x14ac:dyDescent="0.35"/>
    <row r="250" ht="20.149999999999999" customHeight="1" x14ac:dyDescent="0.35"/>
    <row r="251" ht="20.149999999999999" customHeight="1" x14ac:dyDescent="0.35"/>
    <row r="252" ht="20.149999999999999" customHeight="1" x14ac:dyDescent="0.35"/>
    <row r="253" ht="20.149999999999999" customHeight="1" x14ac:dyDescent="0.35"/>
    <row r="254" ht="20.149999999999999" customHeight="1" x14ac:dyDescent="0.35"/>
    <row r="255" ht="20.149999999999999" customHeight="1" x14ac:dyDescent="0.35"/>
    <row r="256" ht="20.149999999999999" customHeight="1" x14ac:dyDescent="0.35"/>
    <row r="257" ht="20.149999999999999" customHeight="1" x14ac:dyDescent="0.35"/>
    <row r="258" ht="20.149999999999999" customHeight="1" x14ac:dyDescent="0.35"/>
    <row r="259" ht="20.149999999999999" customHeight="1" x14ac:dyDescent="0.35"/>
    <row r="260" ht="20.149999999999999" customHeight="1" x14ac:dyDescent="0.35"/>
    <row r="261" ht="20.149999999999999" customHeight="1" x14ac:dyDescent="0.35"/>
    <row r="262" ht="20.149999999999999" customHeight="1" x14ac:dyDescent="0.35"/>
    <row r="263" ht="20.149999999999999" customHeight="1" x14ac:dyDescent="0.35"/>
    <row r="264" ht="20.149999999999999" customHeight="1" x14ac:dyDescent="0.35"/>
    <row r="265" ht="20.149999999999999" customHeight="1" x14ac:dyDescent="0.35"/>
    <row r="266" ht="20.149999999999999" customHeight="1" x14ac:dyDescent="0.35"/>
    <row r="267" ht="20.149999999999999" customHeight="1" x14ac:dyDescent="0.35"/>
    <row r="268" ht="20.149999999999999" customHeight="1" x14ac:dyDescent="0.35"/>
    <row r="269" ht="20.149999999999999" customHeight="1" x14ac:dyDescent="0.35"/>
    <row r="270" ht="20.149999999999999" customHeight="1" x14ac:dyDescent="0.35"/>
    <row r="271" ht="20.149999999999999" customHeight="1" x14ac:dyDescent="0.35"/>
    <row r="272" ht="20.149999999999999" customHeight="1" x14ac:dyDescent="0.35"/>
    <row r="273" ht="20.149999999999999" customHeight="1" x14ac:dyDescent="0.35"/>
    <row r="274" ht="20.149999999999999" customHeight="1" x14ac:dyDescent="0.35"/>
    <row r="275" ht="20.149999999999999" customHeight="1" x14ac:dyDescent="0.35"/>
    <row r="276" ht="20.149999999999999" customHeight="1" x14ac:dyDescent="0.35"/>
    <row r="277" ht="20.149999999999999" customHeight="1" x14ac:dyDescent="0.35"/>
    <row r="278" ht="20.149999999999999" customHeight="1" x14ac:dyDescent="0.35"/>
    <row r="279" ht="20.149999999999999" customHeight="1" x14ac:dyDescent="0.35"/>
    <row r="280" ht="20.149999999999999" customHeight="1" x14ac:dyDescent="0.35"/>
    <row r="281" ht="20.149999999999999" customHeight="1" x14ac:dyDescent="0.35"/>
    <row r="282" ht="20.149999999999999" customHeight="1" x14ac:dyDescent="0.35"/>
    <row r="283" ht="20.149999999999999" customHeight="1" x14ac:dyDescent="0.35"/>
    <row r="284" ht="20.149999999999999" customHeight="1" x14ac:dyDescent="0.35"/>
    <row r="285" ht="20.149999999999999" customHeight="1" x14ac:dyDescent="0.35"/>
    <row r="286" ht="20.149999999999999" customHeight="1" x14ac:dyDescent="0.35"/>
    <row r="287" ht="20.149999999999999" customHeight="1" x14ac:dyDescent="0.35"/>
    <row r="288" ht="20.149999999999999" customHeight="1" x14ac:dyDescent="0.35"/>
    <row r="289" ht="20.149999999999999" customHeight="1" x14ac:dyDescent="0.35"/>
    <row r="290" ht="20.149999999999999" customHeight="1" x14ac:dyDescent="0.35"/>
    <row r="291" ht="20.149999999999999" customHeight="1" x14ac:dyDescent="0.35"/>
    <row r="292" ht="20.149999999999999" customHeight="1" x14ac:dyDescent="0.35"/>
    <row r="293" ht="20.149999999999999" customHeight="1" x14ac:dyDescent="0.35"/>
    <row r="294" ht="20.149999999999999" customHeight="1" x14ac:dyDescent="0.35"/>
    <row r="295" ht="20.149999999999999" customHeight="1" x14ac:dyDescent="0.35"/>
    <row r="296" ht="20.149999999999999" customHeight="1" x14ac:dyDescent="0.35"/>
    <row r="297" ht="20.149999999999999" customHeight="1" x14ac:dyDescent="0.35"/>
    <row r="298" ht="20.149999999999999" customHeight="1" x14ac:dyDescent="0.35"/>
    <row r="299" ht="20.149999999999999" customHeight="1" x14ac:dyDescent="0.35"/>
    <row r="300" ht="20.149999999999999" customHeight="1" x14ac:dyDescent="0.35"/>
    <row r="301" ht="20.149999999999999" customHeight="1" x14ac:dyDescent="0.35"/>
    <row r="302" ht="20.149999999999999" customHeight="1" x14ac:dyDescent="0.35"/>
    <row r="303" ht="20.149999999999999" customHeight="1" x14ac:dyDescent="0.35"/>
    <row r="304" ht="20.149999999999999" customHeight="1" x14ac:dyDescent="0.35"/>
    <row r="305" ht="20.149999999999999" customHeight="1" x14ac:dyDescent="0.35"/>
    <row r="306" ht="20.149999999999999" customHeight="1" x14ac:dyDescent="0.35"/>
    <row r="307" ht="20.149999999999999" customHeight="1" x14ac:dyDescent="0.35"/>
    <row r="308" ht="20.149999999999999" customHeight="1" x14ac:dyDescent="0.35"/>
    <row r="309" ht="20.149999999999999" customHeight="1" x14ac:dyDescent="0.35"/>
    <row r="310" ht="20.149999999999999" customHeight="1" x14ac:dyDescent="0.35"/>
    <row r="311" ht="20.149999999999999" customHeight="1" x14ac:dyDescent="0.35"/>
    <row r="312" ht="20.149999999999999" customHeight="1" x14ac:dyDescent="0.35"/>
    <row r="313" ht="20.149999999999999" customHeight="1" x14ac:dyDescent="0.35"/>
    <row r="314" ht="20.149999999999999" customHeight="1" x14ac:dyDescent="0.35"/>
    <row r="315" ht="20.149999999999999" customHeight="1" x14ac:dyDescent="0.35"/>
    <row r="316" ht="20.149999999999999" customHeight="1" x14ac:dyDescent="0.35"/>
    <row r="317" ht="20.149999999999999" customHeight="1" x14ac:dyDescent="0.35"/>
    <row r="318" ht="20.149999999999999" customHeight="1" x14ac:dyDescent="0.35"/>
    <row r="319" ht="20.149999999999999" customHeight="1" x14ac:dyDescent="0.35"/>
    <row r="320" ht="20.149999999999999" customHeight="1" x14ac:dyDescent="0.35"/>
    <row r="321" ht="20.149999999999999" customHeight="1" x14ac:dyDescent="0.35"/>
    <row r="322" ht="20.149999999999999" customHeight="1" x14ac:dyDescent="0.35"/>
    <row r="323" ht="20.149999999999999" customHeight="1" x14ac:dyDescent="0.35"/>
    <row r="324" ht="20.149999999999999" customHeight="1" x14ac:dyDescent="0.35"/>
    <row r="325" ht="20.149999999999999" customHeight="1" x14ac:dyDescent="0.35"/>
    <row r="326" ht="20.149999999999999" customHeight="1" x14ac:dyDescent="0.35"/>
    <row r="327" ht="20.149999999999999" customHeight="1" x14ac:dyDescent="0.35"/>
    <row r="328" ht="20.149999999999999" customHeight="1" x14ac:dyDescent="0.35"/>
    <row r="329" ht="20.149999999999999" customHeight="1" x14ac:dyDescent="0.35"/>
    <row r="330" ht="20.149999999999999" customHeight="1" x14ac:dyDescent="0.35"/>
    <row r="331" ht="20.149999999999999" customHeight="1" x14ac:dyDescent="0.35"/>
    <row r="332" ht="20.149999999999999" customHeight="1" x14ac:dyDescent="0.35"/>
    <row r="333" ht="20.149999999999999" customHeight="1" x14ac:dyDescent="0.35"/>
    <row r="334" ht="20.149999999999999" customHeight="1" x14ac:dyDescent="0.35"/>
    <row r="335" ht="20.149999999999999" customHeight="1" x14ac:dyDescent="0.35"/>
    <row r="336" ht="20.149999999999999" customHeight="1" x14ac:dyDescent="0.35"/>
    <row r="337" ht="20.149999999999999" customHeight="1" x14ac:dyDescent="0.35"/>
    <row r="338" ht="20.149999999999999" customHeight="1" x14ac:dyDescent="0.35"/>
    <row r="339" ht="20.149999999999999" customHeight="1" x14ac:dyDescent="0.35"/>
    <row r="340" ht="20.149999999999999" customHeight="1" x14ac:dyDescent="0.35"/>
    <row r="341" ht="20.149999999999999" customHeight="1" x14ac:dyDescent="0.35"/>
    <row r="342" ht="20.149999999999999" customHeight="1" x14ac:dyDescent="0.35"/>
    <row r="343" ht="20.149999999999999" customHeight="1" x14ac:dyDescent="0.35"/>
    <row r="344" ht="20.149999999999999" customHeight="1" x14ac:dyDescent="0.35"/>
    <row r="345" ht="20.149999999999999" customHeight="1" x14ac:dyDescent="0.35"/>
    <row r="346" ht="20.149999999999999" customHeight="1" x14ac:dyDescent="0.35"/>
    <row r="347" ht="20.149999999999999" customHeight="1" x14ac:dyDescent="0.35"/>
    <row r="348" ht="20.149999999999999" customHeight="1" x14ac:dyDescent="0.35"/>
    <row r="349" ht="20.149999999999999" customHeight="1" x14ac:dyDescent="0.35"/>
    <row r="350" ht="20.149999999999999" customHeight="1" x14ac:dyDescent="0.35"/>
    <row r="351" ht="20.149999999999999" customHeight="1" x14ac:dyDescent="0.35"/>
    <row r="352" ht="20.149999999999999" customHeight="1" x14ac:dyDescent="0.35"/>
    <row r="353" ht="20.149999999999999" customHeight="1" x14ac:dyDescent="0.35"/>
    <row r="354" ht="20.149999999999999" customHeight="1" x14ac:dyDescent="0.35"/>
    <row r="355" ht="20.149999999999999" customHeight="1" x14ac:dyDescent="0.35"/>
    <row r="356" ht="20.149999999999999" customHeight="1" x14ac:dyDescent="0.35"/>
    <row r="357" ht="20.149999999999999" customHeight="1" x14ac:dyDescent="0.35"/>
    <row r="358" ht="20.149999999999999" customHeight="1" x14ac:dyDescent="0.35"/>
    <row r="359" ht="20.149999999999999" customHeight="1" x14ac:dyDescent="0.35"/>
    <row r="360" ht="20.149999999999999" customHeight="1" x14ac:dyDescent="0.35"/>
    <row r="361" ht="20.149999999999999" customHeight="1" x14ac:dyDescent="0.35"/>
    <row r="362" ht="20.149999999999999" customHeight="1" x14ac:dyDescent="0.35"/>
    <row r="363" ht="20.149999999999999" customHeight="1" x14ac:dyDescent="0.35"/>
    <row r="364" ht="20.149999999999999" customHeight="1" x14ac:dyDescent="0.35"/>
    <row r="365" ht="20.149999999999999" customHeight="1" x14ac:dyDescent="0.35"/>
    <row r="366" ht="20.149999999999999" customHeight="1" x14ac:dyDescent="0.35"/>
    <row r="367" ht="20.149999999999999" customHeight="1" x14ac:dyDescent="0.35"/>
    <row r="368" ht="20.149999999999999" customHeight="1" x14ac:dyDescent="0.35"/>
    <row r="369" ht="20.149999999999999" customHeight="1" x14ac:dyDescent="0.35"/>
    <row r="370" ht="20.149999999999999" customHeight="1" x14ac:dyDescent="0.35"/>
    <row r="371" ht="20.149999999999999" customHeight="1" x14ac:dyDescent="0.35"/>
    <row r="372" ht="20.149999999999999" customHeight="1" x14ac:dyDescent="0.35"/>
    <row r="373" ht="20.149999999999999" customHeight="1" x14ac:dyDescent="0.35"/>
    <row r="374" ht="20.149999999999999" customHeight="1" x14ac:dyDescent="0.35"/>
    <row r="375" ht="20.149999999999999" customHeight="1" x14ac:dyDescent="0.35"/>
    <row r="376" ht="20.149999999999999" customHeight="1" x14ac:dyDescent="0.35"/>
    <row r="377" ht="20.149999999999999" customHeight="1" x14ac:dyDescent="0.35"/>
    <row r="378" ht="20.149999999999999" customHeight="1" x14ac:dyDescent="0.35"/>
    <row r="379" ht="20.149999999999999" customHeight="1" x14ac:dyDescent="0.35"/>
    <row r="380" ht="20.149999999999999" customHeight="1" x14ac:dyDescent="0.35"/>
    <row r="381" ht="20.149999999999999" customHeight="1" x14ac:dyDescent="0.35"/>
    <row r="382" ht="20.149999999999999" customHeight="1" x14ac:dyDescent="0.35"/>
    <row r="383" ht="20.149999999999999" customHeight="1" x14ac:dyDescent="0.35"/>
    <row r="384" ht="20.149999999999999" customHeight="1" x14ac:dyDescent="0.35"/>
    <row r="385" ht="20.149999999999999" customHeight="1" x14ac:dyDescent="0.35"/>
    <row r="386" ht="20.149999999999999" customHeight="1" x14ac:dyDescent="0.35"/>
    <row r="387" ht="20.149999999999999" customHeight="1" x14ac:dyDescent="0.35"/>
    <row r="388" ht="20.149999999999999" customHeight="1" x14ac:dyDescent="0.35"/>
    <row r="389" ht="20.149999999999999" customHeight="1" x14ac:dyDescent="0.35"/>
    <row r="390" ht="20.149999999999999" customHeight="1" x14ac:dyDescent="0.35"/>
    <row r="391" ht="20.149999999999999" customHeight="1" x14ac:dyDescent="0.35"/>
    <row r="392" ht="20.149999999999999" customHeight="1" x14ac:dyDescent="0.35"/>
    <row r="393" ht="20.149999999999999" customHeight="1" x14ac:dyDescent="0.35"/>
    <row r="394" ht="20.149999999999999" customHeight="1" x14ac:dyDescent="0.35"/>
    <row r="395" ht="20.149999999999999" customHeight="1" x14ac:dyDescent="0.35"/>
    <row r="396" ht="20.149999999999999" customHeight="1" x14ac:dyDescent="0.35"/>
    <row r="397" ht="20.149999999999999" customHeight="1" x14ac:dyDescent="0.35"/>
    <row r="398" ht="20.149999999999999" customHeight="1" x14ac:dyDescent="0.35"/>
    <row r="399" ht="20.149999999999999" customHeight="1" x14ac:dyDescent="0.35"/>
    <row r="400" ht="20.149999999999999" customHeight="1" x14ac:dyDescent="0.35"/>
    <row r="401" ht="20.149999999999999" customHeight="1" x14ac:dyDescent="0.35"/>
    <row r="402" ht="20.149999999999999" customHeight="1" x14ac:dyDescent="0.35"/>
    <row r="403" ht="20.149999999999999" customHeight="1" x14ac:dyDescent="0.35"/>
    <row r="404" ht="20.149999999999999" customHeight="1" x14ac:dyDescent="0.35"/>
    <row r="405" ht="20.149999999999999" customHeight="1" x14ac:dyDescent="0.35"/>
    <row r="406" ht="20.149999999999999" customHeight="1" x14ac:dyDescent="0.35"/>
    <row r="407" ht="20.149999999999999" customHeight="1" x14ac:dyDescent="0.35"/>
    <row r="408" ht="20.149999999999999" customHeight="1" x14ac:dyDescent="0.35"/>
    <row r="409" ht="20.149999999999999" customHeight="1" x14ac:dyDescent="0.35"/>
    <row r="410" ht="20.149999999999999" customHeight="1" x14ac:dyDescent="0.35"/>
    <row r="411" ht="20.149999999999999" customHeight="1" x14ac:dyDescent="0.35"/>
    <row r="412" ht="20.149999999999999" customHeight="1" x14ac:dyDescent="0.35"/>
    <row r="413" ht="20.149999999999999" customHeight="1" x14ac:dyDescent="0.35"/>
    <row r="414" ht="20.149999999999999" customHeight="1" x14ac:dyDescent="0.35"/>
    <row r="415" ht="20.149999999999999" customHeight="1" x14ac:dyDescent="0.35"/>
    <row r="416" ht="20.149999999999999" customHeight="1" x14ac:dyDescent="0.35"/>
    <row r="417" ht="20.149999999999999" customHeight="1" x14ac:dyDescent="0.35"/>
    <row r="418" ht="20.149999999999999" customHeight="1" x14ac:dyDescent="0.35"/>
    <row r="419" ht="20.149999999999999" customHeight="1" x14ac:dyDescent="0.35"/>
    <row r="420" ht="20.149999999999999" customHeight="1" x14ac:dyDescent="0.35"/>
    <row r="421" ht="20.149999999999999" customHeight="1" x14ac:dyDescent="0.35"/>
    <row r="422" ht="20.149999999999999" customHeight="1" x14ac:dyDescent="0.35"/>
    <row r="423" ht="20.149999999999999" customHeight="1" x14ac:dyDescent="0.35"/>
    <row r="424" ht="20.149999999999999" customHeight="1" x14ac:dyDescent="0.35"/>
    <row r="425" ht="20.149999999999999" customHeight="1" x14ac:dyDescent="0.35"/>
    <row r="426" ht="20.149999999999999" customHeight="1" x14ac:dyDescent="0.35"/>
    <row r="427" ht="20.149999999999999" customHeight="1" x14ac:dyDescent="0.35"/>
    <row r="428" ht="20.149999999999999" customHeight="1" x14ac:dyDescent="0.35"/>
    <row r="429" ht="20.149999999999999" customHeight="1" x14ac:dyDescent="0.35"/>
    <row r="430" ht="20.149999999999999" customHeight="1" x14ac:dyDescent="0.35"/>
    <row r="431" ht="20.149999999999999" customHeight="1" x14ac:dyDescent="0.35"/>
    <row r="432" ht="20.149999999999999" customHeight="1" x14ac:dyDescent="0.35"/>
    <row r="433" ht="20.149999999999999" customHeight="1" x14ac:dyDescent="0.35"/>
    <row r="434" ht="20.149999999999999" customHeight="1" x14ac:dyDescent="0.35"/>
    <row r="435" ht="20.149999999999999" customHeight="1" x14ac:dyDescent="0.35"/>
    <row r="436" ht="20.149999999999999" customHeight="1" x14ac:dyDescent="0.35"/>
    <row r="437" ht="20.149999999999999" customHeight="1" x14ac:dyDescent="0.35"/>
    <row r="438" ht="20.149999999999999" customHeight="1" x14ac:dyDescent="0.35"/>
    <row r="439" ht="20.149999999999999" customHeight="1" x14ac:dyDescent="0.35"/>
    <row r="440" ht="20.149999999999999" customHeight="1" x14ac:dyDescent="0.35"/>
    <row r="441" ht="20.149999999999999" customHeight="1" x14ac:dyDescent="0.35"/>
    <row r="442" ht="20.149999999999999" customHeight="1" x14ac:dyDescent="0.35"/>
    <row r="443" ht="20.149999999999999" customHeight="1" x14ac:dyDescent="0.35"/>
    <row r="444" ht="20.149999999999999" customHeight="1" x14ac:dyDescent="0.35"/>
    <row r="445" ht="20.149999999999999" customHeight="1" x14ac:dyDescent="0.35"/>
    <row r="446" ht="20.149999999999999" customHeight="1" x14ac:dyDescent="0.35"/>
    <row r="447" ht="20.149999999999999" customHeight="1" x14ac:dyDescent="0.35"/>
    <row r="448" ht="20.149999999999999" customHeight="1" x14ac:dyDescent="0.35"/>
    <row r="449" ht="20.149999999999999" customHeight="1" x14ac:dyDescent="0.35"/>
    <row r="450" ht="20.149999999999999" customHeight="1" x14ac:dyDescent="0.35"/>
    <row r="451" ht="20.149999999999999" customHeight="1" x14ac:dyDescent="0.35"/>
    <row r="452" ht="20.149999999999999" customHeight="1" x14ac:dyDescent="0.35"/>
    <row r="453" ht="20.149999999999999" customHeight="1" x14ac:dyDescent="0.35"/>
    <row r="454" ht="20.149999999999999" customHeight="1" x14ac:dyDescent="0.35"/>
    <row r="455" ht="20.149999999999999" customHeight="1" x14ac:dyDescent="0.35"/>
    <row r="456" ht="20.149999999999999" customHeight="1" x14ac:dyDescent="0.35"/>
    <row r="457" ht="20.149999999999999" customHeight="1" x14ac:dyDescent="0.35"/>
    <row r="458" ht="20.149999999999999" customHeight="1" x14ac:dyDescent="0.35"/>
    <row r="459" ht="20.149999999999999" customHeight="1" x14ac:dyDescent="0.35"/>
    <row r="460" ht="20.149999999999999" customHeight="1" x14ac:dyDescent="0.35"/>
    <row r="461" ht="20.149999999999999" customHeight="1" x14ac:dyDescent="0.35"/>
    <row r="462" ht="20.149999999999999" customHeight="1" x14ac:dyDescent="0.35"/>
    <row r="463" ht="20.149999999999999" customHeight="1" x14ac:dyDescent="0.35"/>
    <row r="464" ht="20.149999999999999" customHeight="1" x14ac:dyDescent="0.35"/>
    <row r="465" ht="20.149999999999999" customHeight="1" x14ac:dyDescent="0.35"/>
    <row r="466" ht="20.149999999999999" customHeight="1" x14ac:dyDescent="0.35"/>
    <row r="467" ht="20.149999999999999" customHeight="1" x14ac:dyDescent="0.35"/>
    <row r="468" ht="20.149999999999999" customHeight="1" x14ac:dyDescent="0.35"/>
    <row r="469" ht="20.149999999999999" customHeight="1" x14ac:dyDescent="0.35"/>
    <row r="470" ht="20.149999999999999" customHeight="1" x14ac:dyDescent="0.35"/>
    <row r="471" ht="20.149999999999999" customHeight="1" x14ac:dyDescent="0.35"/>
    <row r="472" ht="20.149999999999999" customHeight="1" x14ac:dyDescent="0.35"/>
    <row r="473" ht="20.149999999999999" customHeight="1" x14ac:dyDescent="0.35"/>
    <row r="474" ht="20.149999999999999" customHeight="1" x14ac:dyDescent="0.35"/>
    <row r="475" ht="20.149999999999999" customHeight="1" x14ac:dyDescent="0.35"/>
    <row r="476" ht="20.149999999999999" customHeight="1" x14ac:dyDescent="0.35"/>
    <row r="477" ht="20.149999999999999" customHeight="1" x14ac:dyDescent="0.35"/>
    <row r="478" ht="20.149999999999999" customHeight="1" x14ac:dyDescent="0.35"/>
    <row r="479" ht="20.149999999999999" customHeight="1" x14ac:dyDescent="0.35"/>
    <row r="480" ht="20.149999999999999" customHeight="1" x14ac:dyDescent="0.35"/>
    <row r="481" ht="20.149999999999999" customHeight="1" x14ac:dyDescent="0.35"/>
    <row r="482" ht="20.149999999999999" customHeight="1" x14ac:dyDescent="0.35"/>
    <row r="483" ht="20.149999999999999" customHeight="1" x14ac:dyDescent="0.35"/>
    <row r="484" ht="20.149999999999999" customHeight="1" x14ac:dyDescent="0.35"/>
    <row r="485" ht="20.149999999999999" customHeight="1" x14ac:dyDescent="0.35"/>
    <row r="486" ht="20.149999999999999" customHeight="1" x14ac:dyDescent="0.35"/>
    <row r="487" ht="20.149999999999999" customHeight="1" x14ac:dyDescent="0.35"/>
    <row r="488" ht="20.149999999999999" customHeight="1" x14ac:dyDescent="0.35"/>
    <row r="489" ht="20.149999999999999" customHeight="1" x14ac:dyDescent="0.35"/>
    <row r="490" ht="20.149999999999999" customHeight="1" x14ac:dyDescent="0.35"/>
    <row r="491" ht="20.149999999999999" customHeight="1" x14ac:dyDescent="0.35"/>
    <row r="492" ht="20.149999999999999" customHeight="1" x14ac:dyDescent="0.35"/>
    <row r="493" ht="20.149999999999999" customHeight="1" x14ac:dyDescent="0.35"/>
    <row r="494" ht="20.149999999999999" customHeight="1" x14ac:dyDescent="0.35"/>
    <row r="495" ht="20.149999999999999" customHeight="1" x14ac:dyDescent="0.35"/>
    <row r="496" ht="20.149999999999999" customHeight="1" x14ac:dyDescent="0.35"/>
    <row r="497" ht="20.149999999999999" customHeight="1" x14ac:dyDescent="0.35"/>
    <row r="498" ht="20.149999999999999" customHeight="1" x14ac:dyDescent="0.35"/>
    <row r="499" ht="20.149999999999999" customHeight="1" x14ac:dyDescent="0.35"/>
    <row r="500" ht="20.149999999999999" customHeight="1" x14ac:dyDescent="0.35"/>
    <row r="501" ht="20.149999999999999" customHeight="1" x14ac:dyDescent="0.35"/>
    <row r="502" ht="20.149999999999999" customHeight="1" x14ac:dyDescent="0.35"/>
    <row r="503" ht="20.149999999999999" customHeight="1" x14ac:dyDescent="0.35"/>
    <row r="504" ht="20.149999999999999" customHeight="1" x14ac:dyDescent="0.35"/>
    <row r="505" ht="20.149999999999999" customHeight="1" x14ac:dyDescent="0.35"/>
    <row r="506" ht="20.149999999999999" customHeight="1" x14ac:dyDescent="0.35"/>
    <row r="507" ht="20.149999999999999" customHeight="1" x14ac:dyDescent="0.35"/>
    <row r="508" ht="20.149999999999999" customHeight="1" x14ac:dyDescent="0.35"/>
    <row r="509" ht="20.149999999999999" customHeight="1" x14ac:dyDescent="0.35"/>
    <row r="510" ht="20.149999999999999" customHeight="1" x14ac:dyDescent="0.35"/>
    <row r="511" ht="20.149999999999999" customHeight="1" x14ac:dyDescent="0.35"/>
    <row r="512" ht="20.149999999999999" customHeight="1" x14ac:dyDescent="0.35"/>
    <row r="513" ht="20.149999999999999" customHeight="1" x14ac:dyDescent="0.35"/>
    <row r="514" ht="20.149999999999999" customHeight="1" x14ac:dyDescent="0.35"/>
    <row r="515" ht="20.149999999999999" customHeight="1" x14ac:dyDescent="0.35"/>
    <row r="516" ht="20.149999999999999" customHeight="1" x14ac:dyDescent="0.35"/>
    <row r="517" ht="20.149999999999999" customHeight="1" x14ac:dyDescent="0.35"/>
    <row r="518" ht="20.149999999999999" customHeight="1" x14ac:dyDescent="0.35"/>
    <row r="519" ht="20.149999999999999" customHeight="1" x14ac:dyDescent="0.35"/>
    <row r="520" ht="20.149999999999999" customHeight="1" x14ac:dyDescent="0.35"/>
    <row r="521" ht="20.149999999999999" customHeight="1" x14ac:dyDescent="0.35"/>
    <row r="522" ht="20.149999999999999" customHeight="1" x14ac:dyDescent="0.35"/>
    <row r="523" ht="20.149999999999999" customHeight="1" x14ac:dyDescent="0.35"/>
    <row r="524" ht="20.149999999999999" customHeight="1" x14ac:dyDescent="0.35"/>
    <row r="525" ht="20.149999999999999" customHeight="1" x14ac:dyDescent="0.35"/>
    <row r="526" ht="20.149999999999999" customHeight="1" x14ac:dyDescent="0.35"/>
    <row r="527" ht="20.149999999999999" customHeight="1" x14ac:dyDescent="0.35"/>
    <row r="528" ht="20.149999999999999" customHeight="1" x14ac:dyDescent="0.35"/>
    <row r="529" ht="20.149999999999999" customHeight="1" x14ac:dyDescent="0.35"/>
    <row r="530" ht="20.149999999999999" customHeight="1" x14ac:dyDescent="0.35"/>
    <row r="531" ht="20.149999999999999" customHeight="1" x14ac:dyDescent="0.35"/>
    <row r="532" ht="20.149999999999999" customHeight="1" x14ac:dyDescent="0.35"/>
    <row r="533" ht="20.149999999999999" customHeight="1" x14ac:dyDescent="0.35"/>
    <row r="534" ht="20.149999999999999" customHeight="1" x14ac:dyDescent="0.35"/>
    <row r="535" ht="20.149999999999999" customHeight="1" x14ac:dyDescent="0.35"/>
    <row r="536" ht="20.149999999999999" customHeight="1" x14ac:dyDescent="0.35"/>
    <row r="537" ht="20.149999999999999" customHeight="1" x14ac:dyDescent="0.35"/>
    <row r="538" ht="20.149999999999999" customHeight="1" x14ac:dyDescent="0.35"/>
    <row r="539" ht="20.149999999999999" customHeight="1" x14ac:dyDescent="0.35"/>
    <row r="540" ht="20.149999999999999" customHeight="1" x14ac:dyDescent="0.35"/>
    <row r="541" ht="20.149999999999999" customHeight="1" x14ac:dyDescent="0.35"/>
    <row r="542" ht="20.149999999999999" customHeight="1" x14ac:dyDescent="0.35"/>
    <row r="543" ht="20.149999999999999" customHeight="1" x14ac:dyDescent="0.35"/>
    <row r="544" ht="20.149999999999999" customHeight="1" x14ac:dyDescent="0.35"/>
    <row r="545" ht="20.149999999999999" customHeight="1" x14ac:dyDescent="0.35"/>
    <row r="546" ht="20.149999999999999" customHeight="1" x14ac:dyDescent="0.35"/>
    <row r="547" ht="20.149999999999999" customHeight="1" x14ac:dyDescent="0.35"/>
    <row r="548" ht="20.149999999999999" customHeight="1" x14ac:dyDescent="0.35"/>
    <row r="549" ht="20.149999999999999" customHeight="1" x14ac:dyDescent="0.35"/>
    <row r="550" ht="20.149999999999999" customHeight="1" x14ac:dyDescent="0.35"/>
    <row r="551" ht="20.149999999999999" customHeight="1" x14ac:dyDescent="0.35"/>
    <row r="552" ht="20.149999999999999" customHeight="1" x14ac:dyDescent="0.35"/>
    <row r="553" ht="20.149999999999999" customHeight="1" x14ac:dyDescent="0.35"/>
    <row r="554" ht="20.149999999999999" customHeight="1" x14ac:dyDescent="0.35"/>
    <row r="555" ht="20.149999999999999" customHeight="1" x14ac:dyDescent="0.35"/>
    <row r="556" ht="20.149999999999999" customHeight="1" x14ac:dyDescent="0.35"/>
    <row r="557" ht="20.149999999999999" customHeight="1" x14ac:dyDescent="0.35"/>
    <row r="558" ht="20.149999999999999" customHeight="1" x14ac:dyDescent="0.35"/>
    <row r="559" ht="20.149999999999999" customHeight="1" x14ac:dyDescent="0.35"/>
    <row r="560" ht="20.149999999999999" customHeight="1" x14ac:dyDescent="0.35"/>
    <row r="561" ht="20.149999999999999" customHeight="1" x14ac:dyDescent="0.35"/>
    <row r="562" ht="20.149999999999999" customHeight="1" x14ac:dyDescent="0.35"/>
    <row r="563" ht="20.149999999999999" customHeight="1" x14ac:dyDescent="0.35"/>
    <row r="564" ht="20.149999999999999" customHeight="1" x14ac:dyDescent="0.35"/>
    <row r="565" ht="20.149999999999999" customHeight="1" x14ac:dyDescent="0.35"/>
    <row r="566" ht="20.149999999999999" customHeight="1" x14ac:dyDescent="0.35"/>
    <row r="567" ht="20.149999999999999" customHeight="1" x14ac:dyDescent="0.35"/>
    <row r="568" ht="20.149999999999999" customHeight="1" x14ac:dyDescent="0.35"/>
    <row r="569" ht="20.149999999999999" customHeight="1" x14ac:dyDescent="0.35"/>
    <row r="570" ht="20.149999999999999" customHeight="1" x14ac:dyDescent="0.35"/>
    <row r="571" ht="20.149999999999999" customHeight="1" x14ac:dyDescent="0.35"/>
    <row r="572" ht="20.149999999999999" customHeight="1" x14ac:dyDescent="0.35"/>
    <row r="573" ht="20.149999999999999" customHeight="1" x14ac:dyDescent="0.35"/>
    <row r="574" ht="20.149999999999999" customHeight="1" x14ac:dyDescent="0.35"/>
    <row r="575" ht="20.149999999999999" customHeight="1" x14ac:dyDescent="0.35"/>
    <row r="576" ht="20.149999999999999" customHeight="1" x14ac:dyDescent="0.35"/>
    <row r="577" ht="20.149999999999999" customHeight="1" x14ac:dyDescent="0.35"/>
    <row r="578" ht="20.149999999999999" customHeight="1" x14ac:dyDescent="0.35"/>
    <row r="579" ht="20.149999999999999" customHeight="1" x14ac:dyDescent="0.35"/>
    <row r="580" ht="20.149999999999999" customHeight="1" x14ac:dyDescent="0.35"/>
    <row r="581" ht="20.149999999999999" customHeight="1" x14ac:dyDescent="0.35"/>
    <row r="582" ht="20.149999999999999" customHeight="1" x14ac:dyDescent="0.35"/>
    <row r="583" ht="20.149999999999999" customHeight="1" x14ac:dyDescent="0.35"/>
    <row r="584" ht="20.149999999999999" customHeight="1" x14ac:dyDescent="0.35"/>
    <row r="585" ht="20.149999999999999" customHeight="1" x14ac:dyDescent="0.35"/>
    <row r="586" ht="20.149999999999999" customHeight="1" x14ac:dyDescent="0.35"/>
    <row r="587" ht="20.149999999999999" customHeight="1" x14ac:dyDescent="0.35"/>
    <row r="588" ht="20.149999999999999" customHeight="1" x14ac:dyDescent="0.35"/>
    <row r="589" ht="20.149999999999999" customHeight="1" x14ac:dyDescent="0.35"/>
    <row r="590" ht="20.149999999999999" customHeight="1" x14ac:dyDescent="0.35"/>
    <row r="591" ht="20.149999999999999" customHeight="1" x14ac:dyDescent="0.35"/>
    <row r="592" ht="20.149999999999999" customHeight="1" x14ac:dyDescent="0.35"/>
    <row r="593" ht="20.149999999999999" customHeight="1" x14ac:dyDescent="0.35"/>
    <row r="594" ht="20.149999999999999" customHeight="1" x14ac:dyDescent="0.35"/>
    <row r="595" ht="20.149999999999999" customHeight="1" x14ac:dyDescent="0.35"/>
    <row r="596" ht="20.149999999999999" customHeight="1" x14ac:dyDescent="0.35"/>
    <row r="597" ht="20.149999999999999" customHeight="1" x14ac:dyDescent="0.35"/>
    <row r="598" ht="20.149999999999999" customHeight="1" x14ac:dyDescent="0.35"/>
    <row r="599" ht="20.149999999999999" customHeight="1" x14ac:dyDescent="0.35"/>
    <row r="600" ht="20.149999999999999" customHeight="1" x14ac:dyDescent="0.35"/>
    <row r="601" ht="20.149999999999999" customHeight="1" x14ac:dyDescent="0.35"/>
    <row r="602" ht="20.149999999999999" customHeight="1" x14ac:dyDescent="0.35"/>
    <row r="603" ht="20.149999999999999" customHeight="1" x14ac:dyDescent="0.35"/>
    <row r="604" ht="20.149999999999999" customHeight="1" x14ac:dyDescent="0.35"/>
    <row r="605" ht="20.149999999999999" customHeight="1" x14ac:dyDescent="0.35"/>
    <row r="606" ht="20.149999999999999" customHeight="1" x14ac:dyDescent="0.35"/>
    <row r="607" ht="20.149999999999999" customHeight="1" x14ac:dyDescent="0.35"/>
    <row r="608" ht="20.149999999999999" customHeight="1" x14ac:dyDescent="0.35"/>
    <row r="609" ht="20.149999999999999" customHeight="1" x14ac:dyDescent="0.35"/>
    <row r="610" ht="20.149999999999999" customHeight="1" x14ac:dyDescent="0.35"/>
    <row r="611" ht="20.149999999999999" customHeight="1" x14ac:dyDescent="0.35"/>
    <row r="612" ht="20.149999999999999" customHeight="1" x14ac:dyDescent="0.35"/>
    <row r="613" ht="20.149999999999999" customHeight="1" x14ac:dyDescent="0.35"/>
    <row r="614" ht="20.149999999999999" customHeight="1" x14ac:dyDescent="0.35"/>
    <row r="615" ht="20.149999999999999" customHeight="1" x14ac:dyDescent="0.35"/>
    <row r="616" ht="20.149999999999999" customHeight="1" x14ac:dyDescent="0.35"/>
    <row r="617" ht="20.149999999999999" customHeight="1" x14ac:dyDescent="0.35"/>
    <row r="618" ht="20.149999999999999" customHeight="1" x14ac:dyDescent="0.35"/>
    <row r="619" ht="20.149999999999999" customHeight="1" x14ac:dyDescent="0.35"/>
    <row r="620" ht="20.149999999999999" customHeight="1" x14ac:dyDescent="0.35"/>
    <row r="621" ht="20.149999999999999" customHeight="1" x14ac:dyDescent="0.35"/>
    <row r="622" ht="20.149999999999999" customHeight="1" x14ac:dyDescent="0.35"/>
    <row r="623" ht="20.149999999999999" customHeight="1" x14ac:dyDescent="0.35"/>
    <row r="624" ht="20.149999999999999" customHeight="1" x14ac:dyDescent="0.35"/>
    <row r="625" ht="20.149999999999999" customHeight="1" x14ac:dyDescent="0.35"/>
    <row r="626" ht="20.149999999999999" customHeight="1" x14ac:dyDescent="0.35"/>
    <row r="627" ht="20.149999999999999" customHeight="1" x14ac:dyDescent="0.35"/>
    <row r="628" ht="20.149999999999999" customHeight="1" x14ac:dyDescent="0.35"/>
    <row r="629" ht="20.149999999999999" customHeight="1" x14ac:dyDescent="0.35"/>
    <row r="630" ht="20.149999999999999" customHeight="1" x14ac:dyDescent="0.35"/>
    <row r="631" ht="20.149999999999999" customHeight="1" x14ac:dyDescent="0.35"/>
    <row r="632" ht="20.149999999999999" customHeight="1" x14ac:dyDescent="0.35"/>
    <row r="633" ht="20.149999999999999" customHeight="1" x14ac:dyDescent="0.35"/>
    <row r="634" ht="20.149999999999999" customHeight="1" x14ac:dyDescent="0.35"/>
    <row r="635" ht="20.149999999999999" customHeight="1" x14ac:dyDescent="0.35"/>
    <row r="636" ht="20.149999999999999" customHeight="1" x14ac:dyDescent="0.35"/>
    <row r="637" ht="20.149999999999999" customHeight="1" x14ac:dyDescent="0.35"/>
    <row r="638" ht="20.149999999999999" customHeight="1" x14ac:dyDescent="0.35"/>
    <row r="639" ht="20.149999999999999" customHeight="1" x14ac:dyDescent="0.35"/>
    <row r="640" ht="20.149999999999999" customHeight="1" x14ac:dyDescent="0.35"/>
    <row r="641" ht="20.149999999999999" customHeight="1" x14ac:dyDescent="0.35"/>
    <row r="642" ht="20.149999999999999" customHeight="1" x14ac:dyDescent="0.35"/>
    <row r="643" ht="20.149999999999999" customHeight="1" x14ac:dyDescent="0.35"/>
    <row r="644" ht="20.149999999999999" customHeight="1" x14ac:dyDescent="0.35"/>
    <row r="645" ht="20.149999999999999" customHeight="1" x14ac:dyDescent="0.35"/>
    <row r="646" ht="20.149999999999999" customHeight="1" x14ac:dyDescent="0.35"/>
    <row r="647" ht="20.149999999999999" customHeight="1" x14ac:dyDescent="0.35"/>
    <row r="648" ht="20.149999999999999" customHeight="1" x14ac:dyDescent="0.35"/>
    <row r="649" ht="20.149999999999999" customHeight="1" x14ac:dyDescent="0.35"/>
    <row r="650" ht="20.149999999999999" customHeight="1" x14ac:dyDescent="0.35"/>
    <row r="651" ht="20.149999999999999" customHeight="1" x14ac:dyDescent="0.35"/>
    <row r="652" ht="20.149999999999999" customHeight="1" x14ac:dyDescent="0.35"/>
    <row r="653" ht="20.149999999999999" customHeight="1" x14ac:dyDescent="0.35"/>
    <row r="654" ht="20.149999999999999" customHeight="1" x14ac:dyDescent="0.35"/>
    <row r="655" ht="20.149999999999999" customHeight="1" x14ac:dyDescent="0.35"/>
    <row r="656" ht="20.149999999999999" customHeight="1" x14ac:dyDescent="0.35"/>
    <row r="657" ht="20.149999999999999" customHeight="1" x14ac:dyDescent="0.35"/>
    <row r="658" ht="20.149999999999999" customHeight="1" x14ac:dyDescent="0.35"/>
    <row r="659" ht="20.149999999999999" customHeight="1" x14ac:dyDescent="0.35"/>
    <row r="660" ht="20.149999999999999" customHeight="1" x14ac:dyDescent="0.35"/>
    <row r="661" ht="20.149999999999999" customHeight="1" x14ac:dyDescent="0.35"/>
    <row r="662" ht="20.149999999999999" customHeight="1" x14ac:dyDescent="0.35"/>
    <row r="663" ht="20.149999999999999" customHeight="1" x14ac:dyDescent="0.35"/>
    <row r="664" ht="20.149999999999999" customHeight="1" x14ac:dyDescent="0.35"/>
    <row r="665" ht="20.149999999999999" customHeight="1" x14ac:dyDescent="0.35"/>
    <row r="666" ht="20.149999999999999" customHeight="1" x14ac:dyDescent="0.35"/>
    <row r="667" ht="20.149999999999999" customHeight="1" x14ac:dyDescent="0.35"/>
    <row r="668" ht="20.149999999999999" customHeight="1" x14ac:dyDescent="0.35"/>
    <row r="669" ht="20.149999999999999" customHeight="1" x14ac:dyDescent="0.35"/>
    <row r="670" ht="20.149999999999999" customHeight="1" x14ac:dyDescent="0.35"/>
    <row r="671" ht="20.149999999999999" customHeight="1" x14ac:dyDescent="0.35"/>
    <row r="672" ht="20.149999999999999" customHeight="1" x14ac:dyDescent="0.35"/>
    <row r="673" ht="20.149999999999999" customHeight="1" x14ac:dyDescent="0.35"/>
    <row r="674" ht="20.149999999999999" customHeight="1" x14ac:dyDescent="0.35"/>
    <row r="675" ht="20.149999999999999" customHeight="1" x14ac:dyDescent="0.35"/>
    <row r="676" ht="20.149999999999999" customHeight="1" x14ac:dyDescent="0.35"/>
    <row r="677" ht="20.149999999999999" customHeight="1" x14ac:dyDescent="0.35"/>
    <row r="678" ht="20.149999999999999" customHeight="1" x14ac:dyDescent="0.35"/>
    <row r="679" ht="20.149999999999999" customHeight="1" x14ac:dyDescent="0.35"/>
    <row r="680" ht="20.149999999999999" customHeight="1" x14ac:dyDescent="0.35"/>
    <row r="681" ht="20.149999999999999" customHeight="1" x14ac:dyDescent="0.35"/>
    <row r="682" ht="20.149999999999999" customHeight="1" x14ac:dyDescent="0.35"/>
    <row r="683" ht="20.149999999999999" customHeight="1" x14ac:dyDescent="0.35"/>
    <row r="684" ht="20.149999999999999" customHeight="1" x14ac:dyDescent="0.35"/>
    <row r="685" ht="20.149999999999999" customHeight="1" x14ac:dyDescent="0.35"/>
    <row r="686" ht="20.149999999999999" customHeight="1" x14ac:dyDescent="0.35"/>
    <row r="687" ht="20.149999999999999" customHeight="1" x14ac:dyDescent="0.35"/>
    <row r="688" ht="20.149999999999999" customHeight="1" x14ac:dyDescent="0.35"/>
    <row r="689" ht="20.149999999999999" customHeight="1" x14ac:dyDescent="0.35"/>
    <row r="690" ht="20.149999999999999" customHeight="1" x14ac:dyDescent="0.35"/>
    <row r="691" ht="20.149999999999999" customHeight="1" x14ac:dyDescent="0.35"/>
    <row r="692" ht="20.149999999999999" customHeight="1" x14ac:dyDescent="0.35"/>
    <row r="693" ht="20.149999999999999" customHeight="1" x14ac:dyDescent="0.35"/>
    <row r="694" ht="20.149999999999999" customHeight="1" x14ac:dyDescent="0.35"/>
    <row r="695" ht="20.149999999999999" customHeight="1" x14ac:dyDescent="0.35"/>
    <row r="696" ht="20.149999999999999" customHeight="1" x14ac:dyDescent="0.35"/>
    <row r="697" ht="20.149999999999999" customHeight="1" x14ac:dyDescent="0.35"/>
    <row r="698" ht="20.149999999999999" customHeight="1" x14ac:dyDescent="0.35"/>
    <row r="699" ht="20.149999999999999" customHeight="1" x14ac:dyDescent="0.35"/>
    <row r="700" ht="20.149999999999999" customHeight="1" x14ac:dyDescent="0.35"/>
    <row r="701" ht="20.149999999999999" customHeight="1" x14ac:dyDescent="0.35"/>
    <row r="702" ht="20.149999999999999" customHeight="1" x14ac:dyDescent="0.35"/>
    <row r="703" ht="20.149999999999999" customHeight="1" x14ac:dyDescent="0.35"/>
    <row r="704" ht="20.149999999999999" customHeight="1" x14ac:dyDescent="0.35"/>
    <row r="705" ht="20.149999999999999" customHeight="1" x14ac:dyDescent="0.35"/>
    <row r="706" ht="20.149999999999999" customHeight="1" x14ac:dyDescent="0.35"/>
    <row r="707" ht="20.149999999999999" customHeight="1" x14ac:dyDescent="0.35"/>
    <row r="708" ht="20.149999999999999" customHeight="1" x14ac:dyDescent="0.35"/>
    <row r="709" ht="20.149999999999999" customHeight="1" x14ac:dyDescent="0.35"/>
    <row r="710" ht="20.149999999999999" customHeight="1" x14ac:dyDescent="0.35"/>
    <row r="711" ht="20.149999999999999" customHeight="1" x14ac:dyDescent="0.35"/>
    <row r="712" ht="20.149999999999999" customHeight="1" x14ac:dyDescent="0.35"/>
    <row r="713" ht="20.149999999999999" customHeight="1" x14ac:dyDescent="0.35"/>
    <row r="714" ht="20.149999999999999" customHeight="1" x14ac:dyDescent="0.35"/>
    <row r="715" ht="20.149999999999999" customHeight="1" x14ac:dyDescent="0.35"/>
    <row r="716" ht="20.149999999999999" customHeight="1" x14ac:dyDescent="0.35"/>
    <row r="717" ht="20.149999999999999" customHeight="1" x14ac:dyDescent="0.35"/>
    <row r="718" ht="20.149999999999999" customHeight="1" x14ac:dyDescent="0.35"/>
    <row r="719" ht="20.149999999999999" customHeight="1" x14ac:dyDescent="0.35"/>
    <row r="720" ht="20.149999999999999" customHeight="1" x14ac:dyDescent="0.35"/>
    <row r="721" ht="20.149999999999999" customHeight="1" x14ac:dyDescent="0.35"/>
    <row r="722" ht="20.149999999999999" customHeight="1" x14ac:dyDescent="0.35"/>
    <row r="723" ht="20.149999999999999" customHeight="1" x14ac:dyDescent="0.35"/>
    <row r="724" ht="20.149999999999999" customHeight="1" x14ac:dyDescent="0.35"/>
    <row r="725" ht="20.149999999999999" customHeight="1" x14ac:dyDescent="0.35"/>
    <row r="726" ht="20.149999999999999" customHeight="1" x14ac:dyDescent="0.35"/>
    <row r="727" ht="20.149999999999999" customHeight="1" x14ac:dyDescent="0.35"/>
    <row r="728" ht="20.149999999999999" customHeight="1" x14ac:dyDescent="0.35"/>
    <row r="729" ht="20.149999999999999" customHeight="1" x14ac:dyDescent="0.35"/>
    <row r="730" ht="20.149999999999999" customHeight="1" x14ac:dyDescent="0.35"/>
    <row r="731" ht="20.149999999999999" customHeight="1" x14ac:dyDescent="0.35"/>
    <row r="732" ht="20.149999999999999" customHeight="1" x14ac:dyDescent="0.35"/>
    <row r="733" ht="20.149999999999999" customHeight="1" x14ac:dyDescent="0.35"/>
    <row r="734" ht="20.149999999999999" customHeight="1" x14ac:dyDescent="0.35"/>
    <row r="735" ht="20.149999999999999" customHeight="1" x14ac:dyDescent="0.35"/>
    <row r="736" ht="20.149999999999999" customHeight="1" x14ac:dyDescent="0.35"/>
    <row r="737" ht="20.149999999999999" customHeight="1" x14ac:dyDescent="0.35"/>
    <row r="738" ht="20.149999999999999" customHeight="1" x14ac:dyDescent="0.35"/>
    <row r="739" ht="20.149999999999999" customHeight="1" x14ac:dyDescent="0.35"/>
    <row r="740" ht="20.149999999999999" customHeight="1" x14ac:dyDescent="0.35"/>
    <row r="741" ht="20.149999999999999" customHeight="1" x14ac:dyDescent="0.35"/>
    <row r="742" ht="20.149999999999999" customHeight="1" x14ac:dyDescent="0.35"/>
    <row r="743" ht="20.149999999999999" customHeight="1" x14ac:dyDescent="0.35"/>
    <row r="744" ht="20.149999999999999" customHeight="1" x14ac:dyDescent="0.35"/>
    <row r="745" ht="20.149999999999999" customHeight="1" x14ac:dyDescent="0.35"/>
    <row r="746" ht="20.149999999999999" customHeight="1" x14ac:dyDescent="0.35"/>
    <row r="747" ht="20.149999999999999" customHeight="1" x14ac:dyDescent="0.35"/>
    <row r="748" ht="20.149999999999999" customHeight="1" x14ac:dyDescent="0.35"/>
    <row r="749" ht="20.149999999999999" customHeight="1" x14ac:dyDescent="0.35"/>
    <row r="750" ht="20.149999999999999" customHeight="1" x14ac:dyDescent="0.35"/>
    <row r="751" ht="20.149999999999999" customHeight="1" x14ac:dyDescent="0.35"/>
    <row r="752" ht="20.149999999999999" customHeight="1" x14ac:dyDescent="0.35"/>
  </sheetData>
  <mergeCells count="26">
    <mergeCell ref="L151:M151"/>
    <mergeCell ref="L123:M123"/>
    <mergeCell ref="H85:H86"/>
    <mergeCell ref="I85:I86"/>
    <mergeCell ref="J85:J86"/>
    <mergeCell ref="K85:K86"/>
    <mergeCell ref="L85:M85"/>
    <mergeCell ref="L137:M137"/>
    <mergeCell ref="K137:K138"/>
    <mergeCell ref="K151:K152"/>
    <mergeCell ref="H151:H152"/>
    <mergeCell ref="I151:I152"/>
    <mergeCell ref="J151:J152"/>
    <mergeCell ref="H137:H138"/>
    <mergeCell ref="I137:I138"/>
    <mergeCell ref="J137:J138"/>
    <mergeCell ref="H6:H7"/>
    <mergeCell ref="I6:I7"/>
    <mergeCell ref="J6:J7"/>
    <mergeCell ref="K6:K7"/>
    <mergeCell ref="L6:M6"/>
    <mergeCell ref="H47:H48"/>
    <mergeCell ref="I47:I48"/>
    <mergeCell ref="J47:J48"/>
    <mergeCell ref="K47:K48"/>
    <mergeCell ref="L47:M47"/>
  </mergeCells>
  <conditionalFormatting sqref="J8:J37">
    <cfRule type="cellIs" dxfId="47" priority="1" operator="equal">
      <formula>"Manual entry required"</formula>
    </cfRule>
  </conditionalFormatting>
  <conditionalFormatting sqref="L8:L38">
    <cfRule type="cellIs" dxfId="46" priority="19" stopIfTrue="1" operator="greaterThanOrEqual">
      <formula>$L$41</formula>
    </cfRule>
    <cfRule type="cellIs" dxfId="45" priority="20" stopIfTrue="1" operator="greaterThanOrEqual">
      <formula>$L$40</formula>
    </cfRule>
  </conditionalFormatting>
  <conditionalFormatting sqref="L8:M37">
    <cfRule type="cellIs" dxfId="44" priority="3" stopIfTrue="1" operator="equal">
      <formula>"ERROR"</formula>
    </cfRule>
  </conditionalFormatting>
  <conditionalFormatting sqref="L8:M39 L49:M78 L80:M80">
    <cfRule type="cellIs" priority="4" stopIfTrue="1" operator="equal">
      <formula>""</formula>
    </cfRule>
  </conditionalFormatting>
  <conditionalFormatting sqref="M8:M38">
    <cfRule type="cellIs" dxfId="43" priority="17" stopIfTrue="1" operator="greaterThanOrEqual">
      <formula>$M$41</formula>
    </cfRule>
    <cfRule type="cellIs" dxfId="42" priority="18" stopIfTrue="1" operator="greaterThanOrEqual">
      <formula>$M$40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REGU-450-2277</_dlc_DocId>
    <_dlc_DocIdUrl xmlns="9be56660-2c31-41ef-bc00-23e72f632f2a">
      <Url>https://cyfoethnaturiolcymru.sharepoint.com/teams/Regulatory/Permitting/_layouts/15/DocIdRedir.aspx?ID=REGU-450-2277</Url>
      <Description>REGU-450-2277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E22821F9F2D8B24081285EDB467C912B" ma:contentTypeVersion="551" ma:contentTypeDescription="" ma:contentTypeScope="" ma:versionID="4ac4f73c79f39f35b98632de6930d501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b6b61eb5f6bb8c63d9a262190fd72244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B28B825-A7C2-43C8-9582-B5F6CE3BD8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4C573-35ED-4C4A-BA1F-CCD8CCCED376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be56660-2c31-41ef-bc00-23e72f632f2a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961CCE-8D63-440E-9CA4-BB155995C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4964E5-150D-41E8-9DE5-FFF73C126DA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68381D0-EB59-4A6A-B3D8-48F1B0BE170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Gwybodaeth Ymgeiswyr</vt:lpstr>
      <vt:lpstr>Data nodweddion ffisegol</vt:lpstr>
      <vt:lpstr>Physical Stats</vt:lpstr>
      <vt:lpstr>PSA charts</vt:lpstr>
      <vt:lpstr>Exempt Samples</vt:lpstr>
      <vt:lpstr>Data metel hybrin (trace)</vt:lpstr>
      <vt:lpstr>Metals and TS Calcs</vt:lpstr>
      <vt:lpstr>Data organotin</vt:lpstr>
      <vt:lpstr>Organotin calcs</vt:lpstr>
      <vt:lpstr>Data hydrocarbon polyaromatig</vt:lpstr>
      <vt:lpstr>PAH calcs</vt:lpstr>
      <vt:lpstr>Data deuffenyl polyclorinedig</vt:lpstr>
      <vt:lpstr>PCB calcs</vt:lpstr>
      <vt:lpstr>Organochlorine data</vt:lpstr>
      <vt:lpstr>Organochlorine calcs</vt:lpstr>
      <vt:lpstr>Data deunydd gwrth-fflamau wedi</vt:lpstr>
      <vt:lpstr>Sheet1</vt:lpstr>
      <vt:lpstr>BDE calcs</vt:lpstr>
      <vt:lpstr>PR details</vt:lpstr>
      <vt:lpstr>Import</vt:lpstr>
      <vt:lpstr>ValidationRange</vt:lpstr>
    </vt:vector>
  </TitlesOfParts>
  <Manager/>
  <Company>Defra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x935812</dc:creator>
  <cp:keywords/>
  <dc:description/>
  <cp:lastModifiedBy>McMellin, Zoe</cp:lastModifiedBy>
  <cp:revision/>
  <dcterms:created xsi:type="dcterms:W3CDTF">2013-09-27T14:20:01Z</dcterms:created>
  <dcterms:modified xsi:type="dcterms:W3CDTF">2025-01-16T16:21:59Z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0x01010067EB80C5FE939D4A9B3D8BA62129B7F50200E22821F9F2D8B24081285EDB467C912B</vt:lpwstr>
  </property>
  <property fmtid="{D5CDD505-2E9C-101B-9397-08002B2CF9AE}" pid="3" name="AuthorIds_UIVersion_512">
    <vt:lpwstr>1429</vt:lpwstr>
  </property>
  <property fmtid="{D5CDD505-2E9C-101B-9397-08002B2CF9AE}" pid="4" name="_dlc_DocIdItemGuid">
    <vt:lpwstr>a9db5f10-a33d-486d-819b-06c46b17d1de</vt:lpwstr>
  </property>
  <property fmtid="{D5CDD505-2E9C-101B-9397-08002B2CF9AE}" pid="5" name="AuthorIds_UIVersion_1024">
    <vt:lpwstr>1429</vt:lpwstr>
  </property>
  <property fmtid="{D5CDD505-2E9C-101B-9397-08002B2CF9AE}" pid="6" name="SharedWithUsers">
    <vt:lpwstr>117;#Ellick, Eleanor;#526;#Morrison, Peter</vt:lpwstr>
  </property>
  <property fmtid="{D5CDD505-2E9C-101B-9397-08002B2CF9AE}" pid="7" name="AuthorIds_UIVersion_1536">
    <vt:lpwstr>1429</vt:lpwstr>
  </property>
</Properties>
</file>