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3B1EC047-D188-4436-AC89-478EDC98B0FF}"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9" i="1" l="1"/>
  <c r="J89" i="1" s="1"/>
  <c r="K89" i="1" s="1"/>
  <c r="I89" i="1"/>
  <c r="H88" i="1"/>
  <c r="I88" i="1"/>
  <c r="J88" i="1" s="1"/>
  <c r="K88" i="1" s="1"/>
  <c r="H87" i="1"/>
  <c r="J87" i="1" s="1"/>
  <c r="K87" i="1" s="1"/>
  <c r="I87" i="1"/>
  <c r="H86" i="1"/>
  <c r="I86" i="1"/>
  <c r="J86" i="1" s="1"/>
  <c r="K86" i="1" s="1"/>
  <c r="H85" i="1"/>
  <c r="J85" i="1" s="1"/>
  <c r="K85" i="1" s="1"/>
  <c r="I85" i="1"/>
  <c r="H84" i="1"/>
  <c r="I84" i="1"/>
  <c r="J84" i="1" s="1"/>
  <c r="K84" i="1" s="1"/>
  <c r="H83" i="1"/>
  <c r="J83" i="1" s="1"/>
  <c r="K83" i="1" s="1"/>
  <c r="I83" i="1"/>
  <c r="H82" i="1"/>
  <c r="I82" i="1"/>
  <c r="J82" i="1" s="1"/>
  <c r="K82" i="1" s="1"/>
  <c r="H81" i="1"/>
  <c r="J81" i="1" s="1"/>
  <c r="K81" i="1" s="1"/>
  <c r="I81" i="1"/>
  <c r="H80" i="1"/>
  <c r="I80" i="1"/>
  <c r="J80" i="1" s="1"/>
  <c r="K80" i="1" s="1"/>
  <c r="H79" i="1"/>
  <c r="J79" i="1" s="1"/>
  <c r="K79" i="1" s="1"/>
  <c r="I79" i="1"/>
  <c r="H78" i="1"/>
  <c r="I78" i="1"/>
  <c r="J78" i="1" s="1"/>
  <c r="K78" i="1" s="1"/>
  <c r="H77" i="1"/>
  <c r="J77" i="1" s="1"/>
  <c r="K77" i="1" s="1"/>
  <c r="I77" i="1"/>
  <c r="H76" i="1"/>
  <c r="I76" i="1"/>
  <c r="J76" i="1" s="1"/>
  <c r="K76" i="1" s="1"/>
  <c r="H75" i="1"/>
  <c r="J75" i="1" s="1"/>
  <c r="K75" i="1" s="1"/>
  <c r="I75" i="1"/>
  <c r="H74" i="1"/>
  <c r="I74" i="1"/>
  <c r="J74" i="1" s="1"/>
  <c r="K74" i="1" s="1"/>
  <c r="I73" i="1"/>
  <c r="J73" i="1" s="1"/>
  <c r="K73" i="1" s="1"/>
  <c r="H73" i="1"/>
  <c r="I72" i="1"/>
  <c r="H72" i="1"/>
  <c r="J72" i="1"/>
  <c r="K72" i="1"/>
  <c r="H71" i="1"/>
  <c r="J71" i="1" s="1"/>
  <c r="K71" i="1" s="1"/>
  <c r="I71" i="1"/>
  <c r="H70" i="1"/>
  <c r="I70" i="1"/>
  <c r="J70" i="1" s="1"/>
  <c r="K7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6"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36"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6"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6"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36"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36"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36"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6"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<sst xmlns="http://schemas.openxmlformats.org/spreadsheetml/2006/main" count="265" uniqueCount="160">
  <si>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</si>
  <si>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</si>
  <si>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</si>
  <si>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</si>
  <si>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</si>
  <si>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</si>
  <si>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</si>
  <si>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</si>
  <si>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</si>
  <si>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</si>
  <si>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</si>
  <si>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</si>
  <si>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</si>
  <si>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</si>
  <si>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</si>
  <si>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</si>
  <si>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</si>
  <si>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</si>
  <si>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</si>
  <si>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</si>
  <si>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</si>
  <si>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</si>
  <si>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</si>
  <si>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</si>
  <si>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</si>
  <si>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</si>
  <si>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</si>
  <si>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</si>
  <si>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</si>
  <si>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</si>
  <si>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</si>
  <si>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</si>
  <si>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</si>
  <si>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</si>
  <si>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</si>
  <si>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</si>
  <si>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</si>
  <si>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</si>
  <si>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</si>
  <si>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</si>
  <si>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</si>
  <si>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</si>
  <si>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</si>
  <si>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</si>
  <si>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</si>
  <si>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</si>
  <si>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</si>
  <si>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</si>
  <si>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 xml:space="preserve">Insect pests can multiply on permitted wastes, particularly in summer months </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</si>
  <si>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</si>
  <si>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</si>
  <si>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</si>
  <si>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</si>
  <si>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</si>
  <si>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</si>
  <si>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</si>
  <si>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residents often sensitive to odour.</t>
  </si>
  <si>
    <t>Local human population and local environment</t>
  </si>
  <si>
    <t>Direct physical contact</t>
  </si>
  <si>
    <t xml:space="preserve">Abstraction from watercourse downstream of facility (for agricultural or potable use). </t>
  </si>
  <si>
    <t>Acute effects, closure of abstraction intakes.</t>
  </si>
  <si>
    <t>Parameter 7</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</si>
  <si>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</si>
  <si>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</si>
  <si>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</si>
  <si>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</si>
  <si>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</si>
  <si>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</si>
  <si>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</si>
  <si>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</si>
  <si>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</si>
  <si>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</si>
  <si>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</si>
  <si>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</si>
  <si>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</si>
  <si>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</si>
  <si>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</si>
  <si>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</si>
  <si>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</si>
  <si>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Risk of accidental combustion of waste is moderate.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</si>
  <si>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</si>
  <si>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</si>
  <si>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</si>
  <si>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</si>
  <si>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</si>
  <si>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</si>
  <si>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 xml:space="preserve">The activities shall not be carried out within 200m of a European Site (candidate or Special Area of Conservation,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</si>
  <si>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</si>
  <si>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</si>
  <si>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</si>
  <si>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</si>
  <si>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</si>
  <si>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</si>
  <si>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</si>
  <si>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</si>
  <si>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</si>
  <si>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</si>
  <si>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</si>
  <si>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</si>
  <si>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</si>
  <si>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</si>
  <si>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</si>
  <si>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</si>
  <si>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</si>
  <si>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</si>
  <si>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</si>
  <si>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</si>
  <si>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</si>
  <si>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</si>
  <si>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</si>
  <si>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</si>
  <si>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</si>
  <si>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</si>
  <si>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Quantity of waste accepted at the facility: less than 5,000 tonnes per annum.</t>
  </si>
  <si>
    <t>As above. Appropriate measures could include clearing litter arising from the activities from affected areas outside the site.</t>
  </si>
  <si>
    <t>Permitted waste types are non-hazardous therefore only a medium magnitude risk is estimated.</t>
  </si>
  <si>
    <t>Waste types are non-hazardous so harm is likely to be temporary and reversible.</t>
  </si>
  <si>
    <t xml:space="preserve">Hazardous waste are not permitted.  Wastes are not stored in buildings or inside secure containers so they could be washed off-site, which will add to the volume of the post-flood clean up workload, rather than the hazard.  </t>
  </si>
  <si>
    <t>There is potential for contaminated rainwater run-off or leachate from permitted waste types.</t>
  </si>
  <si>
    <t>Road safety, local residents often sensitive to mud on roads.</t>
  </si>
  <si>
    <t>SR - emissions shall be free from odour….  SR (if required) - odour management plan.  Effects will be reduced by SR (no buildings).</t>
  </si>
  <si>
    <t>SR - emissions shall be free from noise and vibration......  SR (if required) - noise and vibration management plan.  Effects will be reduced by SR (no buildings).</t>
  </si>
  <si>
    <t>SR - activities shall be managed and operated in accordance with a management system (will include site security measures to prevent unauthorised access).</t>
  </si>
  <si>
    <t>Spillage of liquids, leachate from waste, contaminated rainwater run-off from waste e.g. containing suspended solids.</t>
  </si>
  <si>
    <t>or workplace and the quantity of waste accepted at the facility shall be less than 5,000 tonnes per annum.</t>
  </si>
  <si>
    <t>Local residents often sensitive to dust.</t>
  </si>
  <si>
    <t>low</t>
  </si>
  <si>
    <t xml:space="preserve">Permitted waste types do not include …. dusts, powders or loose fibres so only a medium magnitude risk is estimated.  There is potential for exposure if anyone is living or working close to the site (apart from the operator and employees).  </t>
  </si>
  <si>
    <t>Parameter 8</t>
  </si>
  <si>
    <t>The activities are not carried out predominantly using a limited number of the permitted waste types</t>
  </si>
  <si>
    <t>in a manner which significantly increases any of the risks compared to the generic operation of this type of facility,</t>
  </si>
  <si>
    <t>Permitted activities - The storage of waste (R13,) and treatment consisting only of manual</t>
  </si>
  <si>
    <t>sorting, separation, screening, shredding, baling and compaction of wastes  (R3, R4, R5).</t>
  </si>
  <si>
    <t>Permitted waste types - Source segregated municipal/household waste and similar waste.</t>
  </si>
  <si>
    <t>All waste shall be stored and treated on an impermeable surface with sealed drainage system.,</t>
  </si>
  <si>
    <t>The activities shall not be carried out within 500m of any residential property of workplace.</t>
  </si>
  <si>
    <t>SR (no buildings)  - There is no requirement to carry out the activity in a building so there</t>
  </si>
  <si>
    <t xml:space="preserve">are two standard rules to manage the risk -  the activities shall not be carried out within 500m of any residential property  </t>
  </si>
  <si>
    <t>Permitted wastes may attract scavenging animals and birds. Permitted wastes may become nesting / breeding sites.</t>
  </si>
  <si>
    <t>Permitted waste types include sludges or liquids but are predominantly solids and all are non-hazardous therefore only a medium magnitude risk is estimated.</t>
  </si>
  <si>
    <t xml:space="preserve"> Permitted waste types include sludges or liquids but are predominantly solids and all are non hazardous so only a medium magnitude risk is estimated.  There is potential for contaminated rainwater run-off from wastes stored outside buildings especially during heavy rain.</t>
  </si>
  <si>
    <t>for example predominantly storing wastes which present a significant increase in fire risk.</t>
  </si>
  <si>
    <t>Waste Operation: Materials Recycling Facility (no building)</t>
  </si>
  <si>
    <t>Chronic effects: deterioration of water quality</t>
  </si>
  <si>
    <t>SR - emissions of substances not controlled by emission limits.... SR - (if required) - emissions management plan. Effects reduced by SR (no buildings).</t>
  </si>
  <si>
    <t>As above. Appropriate measures could include clearing waste, litter and mud arising from the activities from affected areas outside the site.</t>
  </si>
  <si>
    <t xml:space="preserve">SR - emissions of substances not controlled by emission limits (including those from scavenging animals, scavenging birds and other pests) shall not cause pollution. Effects will be reduced by SR (no buildings).   </t>
  </si>
  <si>
    <t>SR - management system (will include flood risk management). Effects will be reduced by SR (no buildings).</t>
  </si>
  <si>
    <t>As above. SR - management system (will include fire and spillages). Effects will be reduced by SR (no buildings).</t>
  </si>
  <si>
    <t>As above. Permitted activities do not include the burning of waste. Effects will be reduced by SR (no buildings).</t>
  </si>
  <si>
    <t>SR - All liquids shall be provided with secondary containment.... (applies to wastes and non-wastes such as fuels). Effects reduced by SR (no buildings). Run-off restricted by SR on emissions of substances not controlled by emission limits with appropriate measures: .... storage &amp; treatment on an impermeable surface with sealed drainage.</t>
  </si>
  <si>
    <t>SR - emissions of substances not controlled by emission limits.... shall not cause pollution....  SR (if required) - emissions management plan.</t>
  </si>
  <si>
    <t>Generic risk assessment for standard rules set number SR2008No15 v4.0</t>
  </si>
  <si>
    <t>Greater than 50m (see below)</t>
  </si>
  <si>
    <r>
      <t xml:space="preserve">SR - activities shall not be carried out within 200m of a European Site or SSSI; </t>
    </r>
    <r>
      <rPr>
        <sz val="10"/>
        <rFont val="Arial"/>
      </rPr>
      <t>(Distance criteria as agreed with Natural England/Countryside Council for Wales).</t>
    </r>
  </si>
  <si>
    <t>Parameter 9</t>
  </si>
  <si>
    <t>The activities shall not be carried out within  50m of any well, spring, or borehole used for the supply of water for human consumption.  This must include private water supplies.</t>
  </si>
  <si>
    <t xml:space="preserve">As above  </t>
  </si>
  <si>
    <t>As above. Also the activities shall not be carried out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</si>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</sst>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6">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11" fillId="0" borderId="12" xfId="0" applyFont="1" applyBorder="1" applyAlignment="1" applyProtection="1">
      <alignment vertical="top" wrapText="1"/>
      <protection locked="0"/>
    </xf>
    <xf numFmtId="0" fontId="11" fillId="0" borderId="0" xfId="0" applyFont="1"/>
    <xf numFmtId="0" fontId="11" fillId="0" borderId="0" xfId="0" applyFont="1" applyBorder="1"/>
    <xf numFmtId="0" fontId="11" fillId="0" borderId="5" xfId="0" applyFont="1" applyBorder="1" applyAlignment="1" applyProtection="1">
      <alignment vertical="top" wrapText="1"/>
      <protection locked="0"/>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0" xfId="0" applyFont="1" applyFill="1" applyBorder="1" applyAlignment="1" applyProtection="1">
      <alignment vertical="top" wrapText="1"/>
      <protection locked="0"/>
    </xf>
    <xf numFmtId="0" fontId="11" fillId="0" borderId="0" xfId="0" applyFont="1"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7"/>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152</v>
      </c>
      <c r="C2" s="21"/>
      <c r="D2" s="21"/>
      <c r="E2" s="20"/>
    </row>
    <row r="3" spans="1:13" ht="12.75" customHeight="1" x14ac:dyDescent="0.35">
      <c r="B3" s="43"/>
      <c r="C3" s="43"/>
      <c r="D3" s="43"/>
      <c r="E3" s="45"/>
      <c r="F3" s="39"/>
      <c r="G3" s="39"/>
      <c r="H3" s="39"/>
      <c r="I3" s="39"/>
      <c r="J3" s="39"/>
      <c r="K3" s="39"/>
    </row>
    <row r="4" spans="1:13" ht="15.5" x14ac:dyDescent="0.35">
      <c r="B4" s="44" t="s">
        <v>53</v>
      </c>
      <c r="C4" s="44"/>
      <c r="D4" s="44"/>
      <c r="E4" s="46"/>
      <c r="F4" s="82" t="s">
        <v>142</v>
      </c>
      <c r="G4" s="82"/>
      <c r="H4" s="82"/>
      <c r="I4" s="82"/>
      <c r="J4" s="82"/>
      <c r="K4" s="40"/>
    </row>
    <row r="5" spans="1:13" ht="9.75" customHeight="1" x14ac:dyDescent="0.35">
      <c r="B5" s="44"/>
      <c r="C5" s="44"/>
      <c r="D5" s="44"/>
      <c r="E5" s="46"/>
      <c r="F5" s="42"/>
      <c r="G5" s="42"/>
      <c r="H5" s="39"/>
      <c r="I5" s="39"/>
      <c r="J5" s="39"/>
      <c r="K5" s="39"/>
    </row>
    <row r="6" spans="1:13" ht="15.5" x14ac:dyDescent="0.35">
      <c r="B6" s="44" t="s">
        <v>0</v>
      </c>
      <c r="C6" s="46"/>
      <c r="D6" s="46"/>
      <c r="E6" s="46"/>
      <c r="F6" s="82" t="s">
        <v>35</v>
      </c>
      <c r="G6" s="82"/>
      <c r="H6" s="82"/>
      <c r="I6" s="82"/>
      <c r="J6" s="82"/>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3" t="s">
        <v>153</v>
      </c>
      <c r="G8" s="84"/>
      <c r="H8" s="84"/>
      <c r="I8" s="84"/>
      <c r="J8" s="84"/>
      <c r="K8" s="40"/>
    </row>
    <row r="9" spans="1:13" ht="10.5" customHeight="1" x14ac:dyDescent="0.25">
      <c r="B9" s="42"/>
      <c r="C9" s="42"/>
      <c r="D9" s="42"/>
      <c r="E9" s="42"/>
      <c r="F9" s="42"/>
      <c r="G9" s="42"/>
      <c r="H9" s="39"/>
      <c r="I9" s="39"/>
      <c r="J9" s="39"/>
      <c r="K9" s="39"/>
    </row>
    <row r="10" spans="1:13" ht="15.5" x14ac:dyDescent="0.35">
      <c r="B10" s="48" t="s">
        <v>1</v>
      </c>
      <c r="C10" s="42"/>
      <c r="D10" s="42"/>
      <c r="E10" s="42"/>
      <c r="F10" s="85" t="s">
        <v>159</v>
      </c>
      <c r="G10" s="85"/>
      <c r="H10" s="85"/>
      <c r="I10" s="85"/>
      <c r="J10" s="85"/>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80">
        <v>41085</v>
      </c>
      <c r="G12" s="81"/>
      <c r="H12" s="81"/>
      <c r="I12" s="81"/>
      <c r="J12" s="81"/>
      <c r="K12" s="40"/>
    </row>
    <row r="13" spans="1:13" ht="15.5" x14ac:dyDescent="0.35">
      <c r="B13" s="44"/>
      <c r="C13" s="42"/>
      <c r="D13" s="42"/>
      <c r="E13" s="42"/>
      <c r="F13" s="42"/>
      <c r="G13" s="42"/>
      <c r="H13" s="44"/>
      <c r="I13" s="42"/>
      <c r="J13" s="42"/>
      <c r="K13" s="42"/>
    </row>
    <row r="14" spans="1:13" ht="15.5" x14ac:dyDescent="0.35">
      <c r="A14" s="13"/>
      <c r="B14" s="51"/>
      <c r="C14" s="52" t="s">
        <v>63</v>
      </c>
      <c r="D14" s="52"/>
      <c r="E14" s="52"/>
      <c r="F14" s="52"/>
      <c r="G14" s="52"/>
      <c r="H14" s="51"/>
      <c r="I14" s="52"/>
      <c r="J14" s="52"/>
      <c r="K14" s="52"/>
      <c r="L14" s="13"/>
      <c r="M14" s="13"/>
    </row>
    <row r="15" spans="1:13" ht="15.5" x14ac:dyDescent="0.35">
      <c r="A15" s="13"/>
      <c r="B15" s="51"/>
      <c r="C15" t="s">
        <v>31</v>
      </c>
      <c r="D15" s="52" t="s">
        <v>131</v>
      </c>
      <c r="E15" s="52"/>
      <c r="F15" s="52"/>
      <c r="G15" s="52"/>
      <c r="H15" s="51"/>
      <c r="I15" s="52"/>
      <c r="J15" s="52"/>
      <c r="K15" s="52"/>
      <c r="L15" s="13"/>
      <c r="M15" s="13"/>
    </row>
    <row r="16" spans="1:13" x14ac:dyDescent="0.25">
      <c r="A16" s="13"/>
      <c r="D16" t="s">
        <v>132</v>
      </c>
      <c r="K16" s="52"/>
      <c r="L16" s="13"/>
      <c r="M16" s="13"/>
    </row>
    <row r="17" spans="1:13" x14ac:dyDescent="0.25">
      <c r="A17" s="13"/>
      <c r="C17" t="s">
        <v>32</v>
      </c>
      <c r="D17" t="s">
        <v>133</v>
      </c>
      <c r="K17" s="52"/>
      <c r="L17" s="13"/>
      <c r="M17" s="13"/>
    </row>
    <row r="18" spans="1:13" x14ac:dyDescent="0.25">
      <c r="A18" s="13"/>
      <c r="C18" t="s">
        <v>33</v>
      </c>
      <c r="D18" t="s">
        <v>113</v>
      </c>
      <c r="K18" s="52"/>
      <c r="L18" s="13"/>
      <c r="M18" s="13"/>
    </row>
    <row r="19" spans="1:13" x14ac:dyDescent="0.25">
      <c r="A19" s="13"/>
      <c r="C19" t="s">
        <v>38</v>
      </c>
      <c r="D19" t="s">
        <v>134</v>
      </c>
      <c r="K19" s="52"/>
      <c r="L19" s="13"/>
      <c r="M19" s="13"/>
    </row>
    <row r="20" spans="1:13" x14ac:dyDescent="0.25">
      <c r="A20" s="13"/>
      <c r="C20" t="s">
        <v>104</v>
      </c>
      <c r="D20" t="s">
        <v>105</v>
      </c>
      <c r="K20" s="52"/>
      <c r="L20" s="13"/>
      <c r="M20" s="13"/>
    </row>
    <row r="21" spans="1:13" x14ac:dyDescent="0.25">
      <c r="A21" s="13"/>
      <c r="D21" t="s">
        <v>62</v>
      </c>
      <c r="K21" s="52"/>
      <c r="L21" s="13"/>
      <c r="M21" s="13"/>
    </row>
    <row r="22" spans="1:13" x14ac:dyDescent="0.25">
      <c r="A22" s="13"/>
      <c r="C22" t="s">
        <v>39</v>
      </c>
      <c r="D22" t="s">
        <v>135</v>
      </c>
      <c r="K22" s="52"/>
      <c r="L22" s="13"/>
      <c r="M22" s="13"/>
    </row>
    <row r="23" spans="1:13" x14ac:dyDescent="0.25">
      <c r="A23" s="13"/>
      <c r="C23" t="s">
        <v>61</v>
      </c>
      <c r="D23" t="s">
        <v>86</v>
      </c>
      <c r="K23" s="52"/>
      <c r="L23" s="13"/>
      <c r="M23" s="13"/>
    </row>
    <row r="24" spans="1:13" x14ac:dyDescent="0.25">
      <c r="A24" s="13"/>
      <c r="D24" t="s">
        <v>87</v>
      </c>
      <c r="K24" s="52"/>
      <c r="L24" s="13"/>
      <c r="M24" s="13"/>
    </row>
    <row r="25" spans="1:13" ht="15" customHeight="1" x14ac:dyDescent="0.25">
      <c r="A25" s="13"/>
      <c r="C25" s="77" t="s">
        <v>128</v>
      </c>
      <c r="D25" s="78" t="s">
        <v>156</v>
      </c>
      <c r="K25" s="52"/>
      <c r="L25" s="13"/>
      <c r="M25" s="13"/>
    </row>
    <row r="26" spans="1:13" x14ac:dyDescent="0.25">
      <c r="A26" s="13"/>
      <c r="C26" s="77" t="s">
        <v>155</v>
      </c>
      <c r="D26" t="s">
        <v>129</v>
      </c>
      <c r="K26" s="52"/>
      <c r="L26" s="13"/>
      <c r="M26" s="13"/>
    </row>
    <row r="27" spans="1:13" x14ac:dyDescent="0.25">
      <c r="A27" s="13"/>
      <c r="D27" t="s">
        <v>130</v>
      </c>
      <c r="K27" s="52"/>
      <c r="L27" s="13"/>
      <c r="M27" s="13"/>
    </row>
    <row r="28" spans="1:13" x14ac:dyDescent="0.25">
      <c r="A28" s="13"/>
      <c r="D28" t="s">
        <v>141</v>
      </c>
      <c r="K28" s="52"/>
      <c r="L28" s="13"/>
      <c r="M28" s="13"/>
    </row>
    <row r="29" spans="1:13" x14ac:dyDescent="0.25">
      <c r="A29" s="13"/>
      <c r="K29" s="52"/>
      <c r="L29" s="13"/>
      <c r="M29" s="13"/>
    </row>
    <row r="30" spans="1:13" x14ac:dyDescent="0.25">
      <c r="A30" s="13"/>
      <c r="C30" t="s">
        <v>40</v>
      </c>
      <c r="D30" t="s">
        <v>64</v>
      </c>
      <c r="K30" s="52"/>
      <c r="L30" s="13"/>
      <c r="M30" s="13"/>
    </row>
    <row r="31" spans="1:13" x14ac:dyDescent="0.25">
      <c r="A31" s="13"/>
      <c r="D31" t="s">
        <v>136</v>
      </c>
      <c r="K31" s="52"/>
      <c r="L31" s="13"/>
      <c r="M31" s="13"/>
    </row>
    <row r="32" spans="1:13" x14ac:dyDescent="0.25">
      <c r="A32" s="13"/>
      <c r="D32" t="s">
        <v>137</v>
      </c>
      <c r="K32" s="52"/>
      <c r="L32" s="13"/>
      <c r="M32" s="13"/>
    </row>
    <row r="33" spans="1:13" x14ac:dyDescent="0.25">
      <c r="A33" s="13"/>
      <c r="D33" t="s">
        <v>124</v>
      </c>
      <c r="K33" s="52"/>
      <c r="L33" s="13"/>
      <c r="M33" s="13"/>
    </row>
    <row r="34" spans="1:13" ht="13" thickBot="1" x14ac:dyDescent="0.3">
      <c r="B34" s="13"/>
      <c r="C34" s="13"/>
      <c r="D34" s="13"/>
      <c r="E34" s="13"/>
      <c r="F34" s="12"/>
      <c r="G34" s="13"/>
      <c r="H34" s="13"/>
      <c r="I34" s="13"/>
      <c r="J34" s="13"/>
      <c r="K34" s="13"/>
    </row>
    <row r="35" spans="1:13" ht="28.5" customHeight="1" thickTop="1" x14ac:dyDescent="0.25">
      <c r="A35" s="2"/>
      <c r="B35" s="18" t="s">
        <v>3</v>
      </c>
      <c r="C35" s="14"/>
      <c r="D35" s="14"/>
      <c r="E35" s="14"/>
      <c r="F35" s="15"/>
      <c r="G35" s="16" t="s">
        <v>4</v>
      </c>
      <c r="H35" s="16"/>
      <c r="I35" s="17"/>
      <c r="J35" s="18" t="s">
        <v>34</v>
      </c>
      <c r="K35" s="19"/>
    </row>
    <row r="36" spans="1:13" ht="26" x14ac:dyDescent="0.25">
      <c r="A36" s="1"/>
      <c r="B36" s="3" t="s">
        <v>5</v>
      </c>
      <c r="C36" s="4" t="s">
        <v>6</v>
      </c>
      <c r="D36" s="4" t="s">
        <v>7</v>
      </c>
      <c r="E36" s="5" t="s">
        <v>8</v>
      </c>
      <c r="F36" s="3" t="s">
        <v>9</v>
      </c>
      <c r="G36" s="4" t="s">
        <v>10</v>
      </c>
      <c r="H36" s="4" t="s">
        <v>11</v>
      </c>
      <c r="I36" s="5" t="s">
        <v>12</v>
      </c>
      <c r="J36" s="3" t="s">
        <v>13</v>
      </c>
      <c r="K36" s="57" t="s">
        <v>14</v>
      </c>
    </row>
    <row r="37" spans="1:13" ht="121.5" customHeight="1" x14ac:dyDescent="0.25">
      <c r="A37" s="1"/>
      <c r="B37" s="6" t="s">
        <v>15</v>
      </c>
      <c r="C37" s="7" t="s">
        <v>16</v>
      </c>
      <c r="D37" s="7" t="s">
        <v>17</v>
      </c>
      <c r="E37" s="8" t="s">
        <v>18</v>
      </c>
      <c r="F37" s="6" t="s">
        <v>19</v>
      </c>
      <c r="G37" s="7" t="s">
        <v>20</v>
      </c>
      <c r="H37" s="7" t="s">
        <v>21</v>
      </c>
      <c r="I37" s="8" t="s">
        <v>22</v>
      </c>
      <c r="J37" s="6" t="s">
        <v>23</v>
      </c>
      <c r="K37" s="58" t="s">
        <v>36</v>
      </c>
    </row>
    <row r="38" spans="1:13" ht="166.5" customHeight="1" x14ac:dyDescent="0.25">
      <c r="A38" s="35"/>
      <c r="B38" s="30" t="s">
        <v>41</v>
      </c>
      <c r="C38" s="31" t="s">
        <v>67</v>
      </c>
      <c r="D38" s="31" t="s">
        <v>90</v>
      </c>
      <c r="E38" s="32" t="s">
        <v>68</v>
      </c>
      <c r="F38" s="55" t="s">
        <v>26</v>
      </c>
      <c r="G38" s="56" t="s">
        <v>26</v>
      </c>
      <c r="H38" s="62" t="s">
        <v>26</v>
      </c>
      <c r="I38" s="36" t="s">
        <v>127</v>
      </c>
      <c r="J38" s="30" t="s">
        <v>144</v>
      </c>
      <c r="K38" s="37" t="s">
        <v>25</v>
      </c>
    </row>
    <row r="39" spans="1:13" ht="36" customHeight="1" x14ac:dyDescent="0.25">
      <c r="A39" s="35"/>
      <c r="B39" s="30" t="s">
        <v>41</v>
      </c>
      <c r="C39" s="31" t="s">
        <v>88</v>
      </c>
      <c r="D39" s="31" t="s">
        <v>42</v>
      </c>
      <c r="E39" s="32" t="s">
        <v>66</v>
      </c>
      <c r="F39" s="55" t="s">
        <v>26</v>
      </c>
      <c r="G39" s="56" t="s">
        <v>25</v>
      </c>
      <c r="H39" s="62" t="s">
        <v>126</v>
      </c>
      <c r="I39" s="36" t="s">
        <v>125</v>
      </c>
      <c r="J39" s="30" t="s">
        <v>65</v>
      </c>
      <c r="K39" s="37" t="s">
        <v>25</v>
      </c>
    </row>
    <row r="40" spans="1:13" ht="87.75" customHeight="1" x14ac:dyDescent="0.25">
      <c r="A40" s="35"/>
      <c r="B40" s="30" t="s">
        <v>69</v>
      </c>
      <c r="C40" s="31" t="s">
        <v>106</v>
      </c>
      <c r="D40" s="31" t="s">
        <v>54</v>
      </c>
      <c r="E40" s="32" t="s">
        <v>66</v>
      </c>
      <c r="F40" s="55" t="s">
        <v>26</v>
      </c>
      <c r="G40" s="56" t="s">
        <v>26</v>
      </c>
      <c r="H40" s="62" t="s">
        <v>26</v>
      </c>
      <c r="I40" s="36" t="s">
        <v>55</v>
      </c>
      <c r="J40" s="30" t="s">
        <v>114</v>
      </c>
      <c r="K40" s="37" t="s">
        <v>25</v>
      </c>
    </row>
    <row r="41" spans="1:13" ht="85.5" customHeight="1" x14ac:dyDescent="0.25">
      <c r="A41" s="35"/>
      <c r="B41" s="30" t="s">
        <v>41</v>
      </c>
      <c r="C41" s="31" t="s">
        <v>70</v>
      </c>
      <c r="D41" s="31" t="s">
        <v>91</v>
      </c>
      <c r="E41" s="32" t="s">
        <v>71</v>
      </c>
      <c r="F41" s="55" t="s">
        <v>26</v>
      </c>
      <c r="G41" s="56" t="s">
        <v>26</v>
      </c>
      <c r="H41" s="62" t="s">
        <v>26</v>
      </c>
      <c r="I41" s="36" t="s">
        <v>119</v>
      </c>
      <c r="J41" s="30" t="s">
        <v>145</v>
      </c>
      <c r="K41" s="37" t="s">
        <v>25</v>
      </c>
    </row>
    <row r="42" spans="1:13" ht="84" customHeight="1" x14ac:dyDescent="0.25">
      <c r="A42" s="35"/>
      <c r="B42" s="30" t="s">
        <v>41</v>
      </c>
      <c r="C42" s="31" t="s">
        <v>44</v>
      </c>
      <c r="D42" s="31" t="s">
        <v>43</v>
      </c>
      <c r="E42" s="32" t="s">
        <v>68</v>
      </c>
      <c r="F42" s="55" t="s">
        <v>26</v>
      </c>
      <c r="G42" s="56" t="s">
        <v>26</v>
      </c>
      <c r="H42" s="62" t="s">
        <v>26</v>
      </c>
      <c r="I42" s="36" t="s">
        <v>56</v>
      </c>
      <c r="J42" s="30" t="s">
        <v>120</v>
      </c>
      <c r="K42" s="37" t="s">
        <v>25</v>
      </c>
    </row>
    <row r="43" spans="1:13" ht="111.75" customHeight="1" x14ac:dyDescent="0.25">
      <c r="A43" s="35"/>
      <c r="B43" s="30" t="s">
        <v>41</v>
      </c>
      <c r="C43" s="31" t="s">
        <v>100</v>
      </c>
      <c r="D43" s="31" t="s">
        <v>80</v>
      </c>
      <c r="E43" s="32" t="s">
        <v>81</v>
      </c>
      <c r="F43" s="55" t="s">
        <v>26</v>
      </c>
      <c r="G43" s="56" t="s">
        <v>26</v>
      </c>
      <c r="H43" s="62" t="s">
        <v>26</v>
      </c>
      <c r="I43" s="36" t="s">
        <v>82</v>
      </c>
      <c r="J43" s="30" t="s">
        <v>121</v>
      </c>
      <c r="K43" s="37" t="s">
        <v>25</v>
      </c>
    </row>
    <row r="44" spans="1:13" ht="138" customHeight="1" x14ac:dyDescent="0.25">
      <c r="A44" s="35"/>
      <c r="B44" s="30" t="s">
        <v>41</v>
      </c>
      <c r="C44" s="31" t="s">
        <v>72</v>
      </c>
      <c r="D44" s="31" t="s">
        <v>107</v>
      </c>
      <c r="E44" s="32" t="s">
        <v>46</v>
      </c>
      <c r="F44" s="55" t="s">
        <v>26</v>
      </c>
      <c r="G44" s="56" t="s">
        <v>26</v>
      </c>
      <c r="H44" s="62" t="s">
        <v>26</v>
      </c>
      <c r="I44" s="36" t="s">
        <v>138</v>
      </c>
      <c r="J44" s="30" t="s">
        <v>146</v>
      </c>
      <c r="K44" s="37" t="s">
        <v>25</v>
      </c>
    </row>
    <row r="45" spans="1:13" ht="60.75" customHeight="1" x14ac:dyDescent="0.25">
      <c r="A45" s="35"/>
      <c r="B45" s="30" t="s">
        <v>41</v>
      </c>
      <c r="C45" s="31" t="s">
        <v>47</v>
      </c>
      <c r="D45" s="31" t="s">
        <v>45</v>
      </c>
      <c r="E45" s="32" t="s">
        <v>46</v>
      </c>
      <c r="F45" s="63" t="s">
        <v>26</v>
      </c>
      <c r="G45" s="56" t="s">
        <v>26</v>
      </c>
      <c r="H45" s="62" t="s">
        <v>26</v>
      </c>
      <c r="I45" s="36" t="s">
        <v>48</v>
      </c>
      <c r="J45" s="30" t="s">
        <v>88</v>
      </c>
      <c r="K45" s="37" t="s">
        <v>25</v>
      </c>
    </row>
    <row r="46" spans="1:13" ht="150" customHeight="1" x14ac:dyDescent="0.25">
      <c r="A46" s="35"/>
      <c r="B46" s="30" t="s">
        <v>57</v>
      </c>
      <c r="C46" s="31" t="s">
        <v>73</v>
      </c>
      <c r="D46" s="31" t="s">
        <v>74</v>
      </c>
      <c r="E46" s="32" t="s">
        <v>49</v>
      </c>
      <c r="F46" s="55" t="s">
        <v>25</v>
      </c>
      <c r="G46" s="56" t="s">
        <v>26</v>
      </c>
      <c r="H46" s="62" t="s">
        <v>25</v>
      </c>
      <c r="I46" s="36" t="s">
        <v>117</v>
      </c>
      <c r="J46" s="30" t="s">
        <v>147</v>
      </c>
      <c r="K46" s="37" t="s">
        <v>25</v>
      </c>
    </row>
    <row r="47" spans="1:13" ht="95.25" customHeight="1" x14ac:dyDescent="0.25">
      <c r="A47" s="35"/>
      <c r="B47" s="30" t="s">
        <v>83</v>
      </c>
      <c r="C47" s="31" t="s">
        <v>75</v>
      </c>
      <c r="D47" s="31" t="s">
        <v>76</v>
      </c>
      <c r="E47" s="32" t="s">
        <v>58</v>
      </c>
      <c r="F47" s="55" t="s">
        <v>26</v>
      </c>
      <c r="G47" s="56" t="s">
        <v>26</v>
      </c>
      <c r="H47" s="62" t="s">
        <v>26</v>
      </c>
      <c r="I47" s="36" t="s">
        <v>115</v>
      </c>
      <c r="J47" s="30" t="s">
        <v>122</v>
      </c>
      <c r="K47" s="37" t="s">
        <v>25</v>
      </c>
    </row>
    <row r="48" spans="1:13" ht="125.25" customHeight="1" x14ac:dyDescent="0.25">
      <c r="A48" s="35"/>
      <c r="B48" s="30" t="s">
        <v>84</v>
      </c>
      <c r="C48" s="31" t="s">
        <v>101</v>
      </c>
      <c r="D48" s="31" t="s">
        <v>102</v>
      </c>
      <c r="E48" s="32" t="s">
        <v>103</v>
      </c>
      <c r="F48" s="55" t="s">
        <v>26</v>
      </c>
      <c r="G48" s="56" t="s">
        <v>26</v>
      </c>
      <c r="H48" s="62" t="s">
        <v>26</v>
      </c>
      <c r="I48" s="36" t="s">
        <v>139</v>
      </c>
      <c r="J48" s="30" t="s">
        <v>148</v>
      </c>
      <c r="K48" s="37" t="s">
        <v>25</v>
      </c>
    </row>
    <row r="49" spans="1:11" ht="94.5" customHeight="1" x14ac:dyDescent="0.25">
      <c r="A49" s="35"/>
      <c r="B49" s="30" t="s">
        <v>57</v>
      </c>
      <c r="C49" s="31" t="s">
        <v>108</v>
      </c>
      <c r="D49" s="31" t="s">
        <v>109</v>
      </c>
      <c r="E49" s="32" t="s">
        <v>110</v>
      </c>
      <c r="F49" s="55" t="s">
        <v>26</v>
      </c>
      <c r="G49" s="56" t="s">
        <v>26</v>
      </c>
      <c r="H49" s="62" t="s">
        <v>26</v>
      </c>
      <c r="I49" s="36" t="s">
        <v>79</v>
      </c>
      <c r="J49" s="30" t="s">
        <v>149</v>
      </c>
      <c r="K49" s="37" t="s">
        <v>25</v>
      </c>
    </row>
    <row r="50" spans="1:11" ht="221.25" customHeight="1" x14ac:dyDescent="0.25">
      <c r="A50" s="35"/>
      <c r="B50" s="30" t="s">
        <v>112</v>
      </c>
      <c r="C50" s="31" t="s">
        <v>123</v>
      </c>
      <c r="D50" s="31" t="s">
        <v>77</v>
      </c>
      <c r="E50" s="32" t="s">
        <v>50</v>
      </c>
      <c r="F50" s="55" t="s">
        <v>26</v>
      </c>
      <c r="G50" s="56" t="s">
        <v>26</v>
      </c>
      <c r="H50" s="62" t="s">
        <v>26</v>
      </c>
      <c r="I50" s="36" t="s">
        <v>140</v>
      </c>
      <c r="J50" s="64" t="s">
        <v>150</v>
      </c>
      <c r="K50" s="37" t="s">
        <v>25</v>
      </c>
    </row>
    <row r="51" spans="1:11" ht="61.5" customHeight="1" x14ac:dyDescent="0.25">
      <c r="A51" s="35"/>
      <c r="B51" s="30" t="s">
        <v>112</v>
      </c>
      <c r="C51" s="31" t="s">
        <v>65</v>
      </c>
      <c r="D51" s="31" t="s">
        <v>143</v>
      </c>
      <c r="E51" s="32" t="s">
        <v>99</v>
      </c>
      <c r="F51" s="55" t="s">
        <v>26</v>
      </c>
      <c r="G51" s="56" t="s">
        <v>25</v>
      </c>
      <c r="H51" s="62" t="s">
        <v>25</v>
      </c>
      <c r="I51" s="36" t="s">
        <v>116</v>
      </c>
      <c r="J51" s="30" t="s">
        <v>88</v>
      </c>
      <c r="K51" s="37" t="s">
        <v>25</v>
      </c>
    </row>
    <row r="52" spans="1:11" ht="114.75" customHeight="1" x14ac:dyDescent="0.25">
      <c r="A52" s="35"/>
      <c r="B52" s="30" t="s">
        <v>59</v>
      </c>
      <c r="C52" s="31" t="s">
        <v>88</v>
      </c>
      <c r="D52" s="31" t="s">
        <v>60</v>
      </c>
      <c r="E52" s="32" t="s">
        <v>96</v>
      </c>
      <c r="F52" s="55" t="s">
        <v>26</v>
      </c>
      <c r="G52" s="56" t="s">
        <v>26</v>
      </c>
      <c r="H52" s="62" t="s">
        <v>26</v>
      </c>
      <c r="I52" s="36" t="s">
        <v>97</v>
      </c>
      <c r="J52" s="79" t="s">
        <v>158</v>
      </c>
      <c r="K52" s="37" t="s">
        <v>25</v>
      </c>
    </row>
    <row r="53" spans="1:11" ht="75.5" thickBot="1" x14ac:dyDescent="0.3">
      <c r="A53" s="35"/>
      <c r="B53" s="33" t="s">
        <v>51</v>
      </c>
      <c r="C53" s="34" t="s">
        <v>88</v>
      </c>
      <c r="D53" s="34" t="s">
        <v>98</v>
      </c>
      <c r="E53" s="59" t="s">
        <v>78</v>
      </c>
      <c r="F53" s="65" t="s">
        <v>26</v>
      </c>
      <c r="G53" s="60" t="s">
        <v>26</v>
      </c>
      <c r="H53" s="66" t="s">
        <v>26</v>
      </c>
      <c r="I53" s="61" t="s">
        <v>118</v>
      </c>
      <c r="J53" s="76" t="s">
        <v>157</v>
      </c>
      <c r="K53" s="38" t="s">
        <v>25</v>
      </c>
    </row>
    <row r="54" spans="1:11" ht="98.25" customHeight="1" thickTop="1" thickBot="1" x14ac:dyDescent="0.3">
      <c r="A54" s="35"/>
      <c r="B54" s="67" t="s">
        <v>41</v>
      </c>
      <c r="C54" s="68" t="s">
        <v>89</v>
      </c>
      <c r="D54" s="68" t="s">
        <v>93</v>
      </c>
      <c r="E54" s="69" t="s">
        <v>92</v>
      </c>
      <c r="F54" s="70" t="s">
        <v>25</v>
      </c>
      <c r="G54" s="71" t="s">
        <v>26</v>
      </c>
      <c r="H54" s="72" t="s">
        <v>25</v>
      </c>
      <c r="I54" s="73" t="s">
        <v>94</v>
      </c>
      <c r="J54" s="74" t="s">
        <v>151</v>
      </c>
      <c r="K54" s="75" t="s">
        <v>24</v>
      </c>
    </row>
    <row r="55" spans="1:11" ht="101" thickTop="1" thickBot="1" x14ac:dyDescent="0.3">
      <c r="A55" s="35"/>
      <c r="B55" s="33" t="s">
        <v>85</v>
      </c>
      <c r="C55" s="34" t="s">
        <v>52</v>
      </c>
      <c r="D55" s="34" t="s">
        <v>111</v>
      </c>
      <c r="E55" s="59" t="s">
        <v>52</v>
      </c>
      <c r="F55" s="55" t="s">
        <v>25</v>
      </c>
      <c r="G55" s="60" t="s">
        <v>26</v>
      </c>
      <c r="H55" s="62" t="s">
        <v>25</v>
      </c>
      <c r="I55" s="61" t="s">
        <v>95</v>
      </c>
      <c r="J55" s="76" t="s">
        <v>154</v>
      </c>
      <c r="K55" s="38" t="s">
        <v>25</v>
      </c>
    </row>
    <row r="56" spans="1:11" ht="13" thickTop="1" x14ac:dyDescent="0.25">
      <c r="A56" s="9"/>
      <c r="B56" s="10"/>
      <c r="C56" s="10"/>
      <c r="D56" s="10"/>
      <c r="E56" s="10"/>
      <c r="F56" s="11"/>
      <c r="G56" s="11"/>
      <c r="H56" s="11"/>
      <c r="I56" s="11"/>
      <c r="J56" s="10"/>
      <c r="K56" s="10"/>
    </row>
    <row r="57" spans="1:11" ht="15.5" x14ac:dyDescent="0.35">
      <c r="A57" s="9"/>
      <c r="B57" s="54" t="s">
        <v>28</v>
      </c>
      <c r="C57" s="52" t="s">
        <v>29</v>
      </c>
      <c r="D57" s="52"/>
      <c r="E57" s="52"/>
      <c r="F57" s="52"/>
      <c r="G57" s="52"/>
      <c r="H57" s="51"/>
      <c r="I57" s="52"/>
      <c r="J57" s="52"/>
      <c r="K57" s="1"/>
    </row>
    <row r="58" spans="1:11" ht="15.5" x14ac:dyDescent="0.35">
      <c r="A58" s="9"/>
      <c r="B58" s="53"/>
      <c r="C58" s="52" t="s">
        <v>30</v>
      </c>
      <c r="D58" s="52"/>
      <c r="E58" s="52"/>
      <c r="F58" s="52"/>
      <c r="G58" s="52"/>
      <c r="H58" s="51"/>
      <c r="I58" s="52"/>
      <c r="J58" s="52"/>
      <c r="K58" s="1"/>
    </row>
    <row r="59" spans="1:11" ht="15.5" x14ac:dyDescent="0.35">
      <c r="A59" s="9"/>
      <c r="B59" s="53"/>
      <c r="C59" s="52"/>
      <c r="D59" s="52"/>
      <c r="E59" s="52"/>
      <c r="F59" s="52"/>
      <c r="G59" s="52"/>
      <c r="H59" s="51"/>
      <c r="I59" s="52"/>
      <c r="J59" s="52"/>
      <c r="K59" s="1"/>
    </row>
    <row r="60" spans="1:11" ht="15.5" hidden="1" x14ac:dyDescent="0.35">
      <c r="A60" s="9"/>
      <c r="B60" s="53"/>
      <c r="C60" s="52"/>
      <c r="D60" s="52"/>
      <c r="E60" s="52"/>
      <c r="F60" s="52"/>
      <c r="G60" s="52"/>
      <c r="H60" s="51"/>
      <c r="I60" s="52"/>
      <c r="J60" s="52"/>
      <c r="K60" s="1"/>
    </row>
    <row r="61" spans="1:11" hidden="1" x14ac:dyDescent="0.25">
      <c r="A61" s="9"/>
      <c r="B61" s="1"/>
      <c r="C61" s="1"/>
      <c r="D61" s="1"/>
      <c r="E61" s="1"/>
      <c r="F61" s="12"/>
      <c r="G61" s="12"/>
      <c r="H61" s="12"/>
      <c r="I61" s="12"/>
      <c r="J61" s="1"/>
      <c r="K61" s="1"/>
    </row>
    <row r="62" spans="1:11" ht="13" hidden="1" x14ac:dyDescent="0.3">
      <c r="A62" s="9"/>
      <c r="B62" s="1"/>
      <c r="C62" s="50" t="s">
        <v>24</v>
      </c>
      <c r="D62" s="50" t="s">
        <v>25</v>
      </c>
      <c r="E62" s="50" t="s">
        <v>26</v>
      </c>
      <c r="F62" s="50" t="s">
        <v>27</v>
      </c>
      <c r="G62" s="12"/>
      <c r="H62" s="12"/>
      <c r="I62" s="12"/>
      <c r="J62" s="1"/>
      <c r="K62" s="1"/>
    </row>
    <row r="63" spans="1:11" ht="13" hidden="1" x14ac:dyDescent="0.3">
      <c r="A63" s="9"/>
      <c r="B63" s="49" t="s">
        <v>27</v>
      </c>
      <c r="C63" s="27">
        <v>4</v>
      </c>
      <c r="D63" s="25">
        <v>8</v>
      </c>
      <c r="E63" s="24">
        <v>12</v>
      </c>
      <c r="F63" s="23">
        <v>16</v>
      </c>
      <c r="G63" s="12"/>
      <c r="H63" s="12"/>
      <c r="I63" s="12"/>
      <c r="J63" s="1"/>
      <c r="K63" s="1"/>
    </row>
    <row r="64" spans="1:11" ht="13" hidden="1" x14ac:dyDescent="0.3">
      <c r="A64" s="9"/>
      <c r="B64" s="49" t="s">
        <v>26</v>
      </c>
      <c r="C64" s="27">
        <v>3</v>
      </c>
      <c r="D64" s="25">
        <v>6</v>
      </c>
      <c r="E64" s="26">
        <v>9</v>
      </c>
      <c r="F64" s="23">
        <v>12</v>
      </c>
      <c r="G64" s="12"/>
      <c r="H64" s="12"/>
      <c r="I64" s="12"/>
      <c r="J64" s="1"/>
      <c r="K64" s="1"/>
    </row>
    <row r="65" spans="1:11" ht="13" hidden="1" x14ac:dyDescent="0.3">
      <c r="A65" s="9"/>
      <c r="B65" s="49" t="s">
        <v>25</v>
      </c>
      <c r="C65" s="27">
        <v>2</v>
      </c>
      <c r="D65" s="27">
        <v>4</v>
      </c>
      <c r="E65" s="26">
        <v>6</v>
      </c>
      <c r="F65" s="25">
        <v>8</v>
      </c>
      <c r="G65" s="12"/>
      <c r="H65" s="12"/>
      <c r="I65" s="12"/>
      <c r="J65" s="1"/>
      <c r="K65" s="1"/>
    </row>
    <row r="66" spans="1:11" ht="13" hidden="1" x14ac:dyDescent="0.3">
      <c r="A66" s="9"/>
      <c r="B66" s="49" t="s">
        <v>24</v>
      </c>
      <c r="C66" s="27">
        <v>1</v>
      </c>
      <c r="D66" s="27">
        <v>2</v>
      </c>
      <c r="E66" s="28">
        <v>3</v>
      </c>
      <c r="F66" s="27">
        <v>4</v>
      </c>
      <c r="G66" s="12"/>
      <c r="H66" s="12"/>
      <c r="I66" s="12"/>
      <c r="J66" s="1"/>
      <c r="K66" s="1"/>
    </row>
    <row r="67" spans="1:11" hidden="1" x14ac:dyDescent="0.25">
      <c r="A67" s="9"/>
      <c r="B67" s="13"/>
      <c r="C67" s="12"/>
      <c r="D67" s="12"/>
      <c r="E67" s="13"/>
      <c r="F67" s="12"/>
      <c r="G67" s="12"/>
      <c r="H67" s="12"/>
      <c r="I67" s="12"/>
      <c r="J67" s="1"/>
      <c r="K67" s="1"/>
    </row>
    <row r="68" spans="1:11" hidden="1" x14ac:dyDescent="0.25">
      <c r="A68" s="9"/>
      <c r="B68" s="1"/>
      <c r="C68" s="1"/>
      <c r="D68" s="1"/>
      <c r="E68" s="1"/>
      <c r="F68" s="12"/>
      <c r="G68" s="12"/>
      <c r="H68" s="12"/>
      <c r="I68" s="12"/>
      <c r="J68" s="1"/>
      <c r="K68" s="1"/>
    </row>
    <row r="69" spans="1:11" hidden="1" x14ac:dyDescent="0.25">
      <c r="A69" s="9"/>
      <c r="B69" s="1"/>
      <c r="C69" s="1"/>
      <c r="D69" s="1"/>
      <c r="E69" s="1"/>
      <c r="F69" s="12"/>
      <c r="G69" s="12"/>
      <c r="H69" s="12"/>
      <c r="I69" s="12"/>
      <c r="J69" s="1"/>
      <c r="K69" s="1"/>
    </row>
    <row r="70" spans="1:11" hidden="1" x14ac:dyDescent="0.25">
      <c r="A70" s="9"/>
      <c r="B70" s="1"/>
      <c r="C70" s="1"/>
      <c r="D70" s="1"/>
      <c r="E70" s="1"/>
      <c r="F70" s="12" t="s">
        <v>24</v>
      </c>
      <c r="G70" s="12"/>
      <c r="H70" s="22" t="e">
        <f>IF(#REF!="",0,IF(#REF!="Very low",1,IF(#REF!="Low",2,IF(#REF!="Medium",3,IF(#REF!="High",4,F52)))))</f>
        <v>#REF!</v>
      </c>
      <c r="I70" s="22" t="e">
        <f>IF(#REF!="",0,IF(#REF!="Very low",1,IF(#REF!="Low",2,IF(#REF!="Medium",3,IF(#REF!="High",4,G52)))))</f>
        <v>#REF!</v>
      </c>
      <c r="J70" s="29" t="e">
        <f>IF(H70*I70=0,"",IF(H70*I70&gt;0.5,H70*I70))</f>
        <v>#REF!</v>
      </c>
      <c r="K70" s="1" t="e">
        <f>IF(J70="","",IF(J70&lt;5, "Low",IF(J70&lt;11,"Medium",IF(J70&gt;11,"High"))))</f>
        <v>#REF!</v>
      </c>
    </row>
    <row r="71" spans="1:11" hidden="1" x14ac:dyDescent="0.25">
      <c r="A71" s="9"/>
      <c r="B71" s="1"/>
      <c r="C71" s="1"/>
      <c r="D71" s="1"/>
      <c r="E71" s="1"/>
      <c r="F71" s="12" t="s">
        <v>25</v>
      </c>
      <c r="G71" s="12"/>
      <c r="H71" s="22">
        <f>IF(F52="",0,IF(F52="Very low",1,IF(F52="Low",2,IF(F52="Medium",3,IF(F52="High",4,#REF!)))))</f>
        <v>3</v>
      </c>
      <c r="I71" s="22">
        <f>IF(G52="",0,IF(G52="Very low",1,IF(G52="Low",2,IF(G52="Medium",3,IF(G52="High",4,#REF!)))))</f>
        <v>3</v>
      </c>
      <c r="J71" s="29">
        <f t="shared" ref="J71:J89" si="0">IF(H71*I71=0,"",IF(H71*I71&gt;0.5,H71*I71))</f>
        <v>9</v>
      </c>
      <c r="K71" s="1" t="str">
        <f t="shared" ref="K71:K89" si="1">IF(J71="","",IF(J71&lt;5, "Low",IF(J71&lt;11,"Medium",IF(J71&gt;11,"High"))))</f>
        <v>Medium</v>
      </c>
    </row>
    <row r="72" spans="1:11" hidden="1" x14ac:dyDescent="0.25">
      <c r="A72" s="9"/>
      <c r="B72" s="1"/>
      <c r="C72" s="1"/>
      <c r="D72" s="1"/>
      <c r="E72" s="1"/>
      <c r="F72" s="12" t="s">
        <v>26</v>
      </c>
      <c r="G72" s="12"/>
      <c r="H72" s="22" t="e">
        <f>IF(#REF!="",0,IF(#REF!="Very low",1,IF(#REF!="Low",2,IF(#REF!="Medium",3,IF(#REF!="High",4,F38)))))</f>
        <v>#REF!</v>
      </c>
      <c r="I72" s="22" t="e">
        <f>IF(#REF!="",0,IF(#REF!="Very low",1,IF(#REF!="Low",2,IF(#REF!="Medium",3,IF(#REF!="High",4,G38)))))</f>
        <v>#REF!</v>
      </c>
      <c r="J72" s="29" t="e">
        <f t="shared" si="0"/>
        <v>#REF!</v>
      </c>
      <c r="K72" s="1" t="e">
        <f t="shared" si="1"/>
        <v>#REF!</v>
      </c>
    </row>
    <row r="73" spans="1:11" hidden="1" x14ac:dyDescent="0.25">
      <c r="A73" s="9"/>
      <c r="B73" s="1"/>
      <c r="C73" s="1"/>
      <c r="D73" s="1"/>
      <c r="E73" s="1"/>
      <c r="F73" s="12" t="s">
        <v>27</v>
      </c>
      <c r="G73" s="12"/>
      <c r="H73" s="22">
        <f>IF(F38="",0,IF(F38="Very low",1,IF(F38="Low",2,IF(F38="Medium",3,IF(F38="High",4,F39)))))</f>
        <v>3</v>
      </c>
      <c r="I73" s="22">
        <f>IF(G38="",0,IF(G38="Very low",1,IF(G38="Low",2,IF(G38="Medium",3,IF(G38="High",4,G39)))))</f>
        <v>3</v>
      </c>
      <c r="J73" s="29">
        <f t="shared" si="0"/>
        <v>9</v>
      </c>
      <c r="K73" s="1" t="str">
        <f t="shared" si="1"/>
        <v>Medium</v>
      </c>
    </row>
    <row r="74" spans="1:11" hidden="1" x14ac:dyDescent="0.25">
      <c r="A74" s="9"/>
      <c r="B74" s="1"/>
      <c r="C74" s="1"/>
      <c r="D74" s="1"/>
      <c r="E74" s="1"/>
      <c r="F74" s="12"/>
      <c r="G74" s="12"/>
      <c r="H74" s="22">
        <f>IF(F39="",0,IF(F39="Very low",1,IF(F39="Low",2,IF(F39="Medium",3,IF(F39="High",4,#REF!)))))</f>
        <v>3</v>
      </c>
      <c r="I74" s="22">
        <f>IF(G39="",0,IF(G39="Very low",1,IF(G39="Low",2,IF(G39="Medium",3,IF(G39="High",4,#REF!)))))</f>
        <v>2</v>
      </c>
      <c r="J74" s="29">
        <f t="shared" si="0"/>
        <v>6</v>
      </c>
      <c r="K74" s="1" t="str">
        <f t="shared" si="1"/>
        <v>Medium</v>
      </c>
    </row>
    <row r="75" spans="1:11" hidden="1" x14ac:dyDescent="0.25">
      <c r="A75" s="9"/>
      <c r="B75" s="1"/>
      <c r="C75" s="1"/>
      <c r="D75" s="1"/>
      <c r="E75" s="1"/>
      <c r="F75" s="12"/>
      <c r="G75" s="12"/>
      <c r="H75" s="22" t="e">
        <f>IF(#REF!="",0,IF(#REF!="Very low",1,IF(#REF!="Low",2,IF(#REF!="Medium",3,IF(#REF!="High",4,F41)))))</f>
        <v>#REF!</v>
      </c>
      <c r="I75" s="22" t="e">
        <f>IF(#REF!="",0,IF(#REF!="Very low",1,IF(#REF!="Low",2,IF(#REF!="Medium",3,IF(#REF!="High",4,G41)))))</f>
        <v>#REF!</v>
      </c>
      <c r="J75" s="29" t="e">
        <f t="shared" si="0"/>
        <v>#REF!</v>
      </c>
      <c r="K75" s="1" t="e">
        <f t="shared" si="1"/>
        <v>#REF!</v>
      </c>
    </row>
    <row r="76" spans="1:11" hidden="1" x14ac:dyDescent="0.25">
      <c r="A76" s="9"/>
      <c r="B76" s="1"/>
      <c r="C76" s="1"/>
      <c r="D76" s="1"/>
      <c r="E76" s="1"/>
      <c r="F76" s="12"/>
      <c r="G76" s="12"/>
      <c r="H76" s="22">
        <f>IF(F41="",0,IF(F41="Very low",1,IF(F41="Low",2,IF(F41="Medium",3,IF(F41="High",4,F42)))))</f>
        <v>3</v>
      </c>
      <c r="I76" s="22">
        <f>IF(G41="",0,IF(G41="Very low",1,IF(G41="Low",2,IF(G41="Medium",3,IF(G41="High",4,G42)))))</f>
        <v>3</v>
      </c>
      <c r="J76" s="29">
        <f t="shared" si="0"/>
        <v>9</v>
      </c>
      <c r="K76" s="1" t="str">
        <f t="shared" si="1"/>
        <v>Medium</v>
      </c>
    </row>
    <row r="77" spans="1:11" hidden="1" x14ac:dyDescent="0.25">
      <c r="A77" s="9"/>
      <c r="B77" s="1"/>
      <c r="C77" s="1"/>
      <c r="D77" s="1"/>
      <c r="E77" s="1"/>
      <c r="F77" s="12"/>
      <c r="G77" s="12"/>
      <c r="H77" s="22">
        <f>IF(F42="",0,IF(F42="Very low",1,IF(F42="Low",2,IF(F42="Medium",3,IF(F42="High",4,#REF!)))))</f>
        <v>3</v>
      </c>
      <c r="I77" s="22">
        <f>IF(G42="",0,IF(G42="Very low",1,IF(G42="Low",2,IF(G42="Medium",3,IF(G42="High",4,#REF!)))))</f>
        <v>3</v>
      </c>
      <c r="J77" s="29">
        <f t="shared" si="0"/>
        <v>9</v>
      </c>
      <c r="K77" s="1" t="str">
        <f t="shared" si="1"/>
        <v>Medium</v>
      </c>
    </row>
    <row r="78" spans="1:11" hidden="1" x14ac:dyDescent="0.25">
      <c r="A78" s="9"/>
      <c r="B78" s="1"/>
      <c r="C78" s="12" t="s">
        <v>24</v>
      </c>
      <c r="D78" s="12" t="s">
        <v>25</v>
      </c>
      <c r="E78" s="12" t="s">
        <v>26</v>
      </c>
      <c r="F78" s="12" t="s">
        <v>27</v>
      </c>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2" t="s">
        <v>24</v>
      </c>
      <c r="C79" s="27">
        <v>1</v>
      </c>
      <c r="D79" s="27">
        <v>2</v>
      </c>
      <c r="E79" s="28">
        <v>3</v>
      </c>
      <c r="F79" s="27">
        <v>4</v>
      </c>
      <c r="G79" s="12"/>
      <c r="H79" s="22" t="e">
        <f>IF(#REF!="",0,IF(#REF!="Very low",1,IF(#REF!="Low",2,IF(#REF!="Medium",3,IF(#REF!="High",4,F44)))))</f>
        <v>#REF!</v>
      </c>
      <c r="I79" s="22" t="e">
        <f>IF(#REF!="",0,IF(#REF!="Very low",1,IF(#REF!="Low",2,IF(#REF!="Medium",3,IF(#REF!="High",4,G44)))))</f>
        <v>#REF!</v>
      </c>
      <c r="J79" s="29" t="e">
        <f t="shared" si="0"/>
        <v>#REF!</v>
      </c>
      <c r="K79" s="1" t="e">
        <f t="shared" si="1"/>
        <v>#REF!</v>
      </c>
    </row>
    <row r="80" spans="1:11" hidden="1" x14ac:dyDescent="0.25">
      <c r="A80" s="9"/>
      <c r="B80" s="12" t="s">
        <v>25</v>
      </c>
      <c r="C80" s="27">
        <v>2</v>
      </c>
      <c r="D80" s="27">
        <v>4</v>
      </c>
      <c r="E80" s="26">
        <v>6</v>
      </c>
      <c r="F80" s="25">
        <v>8</v>
      </c>
      <c r="G80" s="12"/>
      <c r="H80" s="22">
        <f>IF(F44="",0,IF(F44="Very low",1,IF(F44="Low",2,IF(F44="Medium",3,IF(F44="High",4,#REF!)))))</f>
        <v>3</v>
      </c>
      <c r="I80" s="22">
        <f>IF(G44="",0,IF(G44="Very low",1,IF(G44="Low",2,IF(G44="Medium",3,IF(G44="High",4,#REF!)))))</f>
        <v>3</v>
      </c>
      <c r="J80" s="29">
        <f t="shared" si="0"/>
        <v>9</v>
      </c>
      <c r="K80" s="1" t="str">
        <f t="shared" si="1"/>
        <v>Medium</v>
      </c>
    </row>
    <row r="81" spans="1:11" hidden="1" x14ac:dyDescent="0.25">
      <c r="A81" s="9"/>
      <c r="B81" s="12" t="s">
        <v>26</v>
      </c>
      <c r="C81" s="27">
        <v>3</v>
      </c>
      <c r="D81" s="25">
        <v>6</v>
      </c>
      <c r="E81" s="26">
        <v>9</v>
      </c>
      <c r="F81" s="23">
        <v>12</v>
      </c>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2" t="s">
        <v>27</v>
      </c>
      <c r="C82" s="27">
        <v>4</v>
      </c>
      <c r="D82" s="25">
        <v>8</v>
      </c>
      <c r="E82" s="24">
        <v>12</v>
      </c>
      <c r="F82" s="23">
        <v>16</v>
      </c>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2"/>
      <c r="C83" s="12"/>
      <c r="D83" s="12"/>
      <c r="F83" s="12"/>
      <c r="G83" s="12"/>
      <c r="H83" s="22" t="e">
        <f>IF(#REF!="",0,IF(#REF!="Very low",1,IF(#REF!="Low",2,IF(#REF!="Medium",3,IF(#REF!="High",4,#REF!)))))</f>
        <v>#REF!</v>
      </c>
      <c r="I83" s="22" t="e">
        <f>IF(#REF!="",0,IF(#REF!="Very low",1,IF(#REF!="Low",2,IF(#REF!="Medium",3,IF(#REF!="High",4,#REF!)))))</f>
        <v>#REF!</v>
      </c>
      <c r="J83" s="29" t="e">
        <f t="shared" si="0"/>
        <v>#REF!</v>
      </c>
      <c r="K83" s="1" t="e">
        <f t="shared" si="1"/>
        <v>#REF!</v>
      </c>
    </row>
    <row r="84" spans="1:11" hidden="1" x14ac:dyDescent="0.25">
      <c r="A84" s="9"/>
      <c r="B84" s="1"/>
      <c r="C84" s="1"/>
      <c r="D84" s="1"/>
      <c r="E84" s="1"/>
      <c r="F84" s="12"/>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
      <c r="C85" s="1"/>
      <c r="D85" s="1"/>
      <c r="E85" s="1"/>
      <c r="F85" s="12"/>
      <c r="G85" s="12"/>
      <c r="H85" s="22" t="e">
        <f>IF(#REF!="",0,IF(#REF!="Very low",1,IF(#REF!="Low",2,IF(#REF!="Medium",3,IF(#REF!="High",4,#REF!)))))</f>
        <v>#REF!</v>
      </c>
      <c r="I85" s="22" t="e">
        <f>IF(#REF!="",0,IF(#REF!="Very low",1,IF(#REF!="Low",2,IF(#REF!="Medium",3,IF(#REF!="High",4,#REF!)))))</f>
        <v>#REF!</v>
      </c>
      <c r="J85" s="29" t="e">
        <f t="shared" si="0"/>
        <v>#REF!</v>
      </c>
      <c r="K85" s="1" t="e">
        <f t="shared" si="1"/>
        <v>#REF!</v>
      </c>
    </row>
    <row r="86" spans="1:11" hidden="1" x14ac:dyDescent="0.25">
      <c r="A86" s="9"/>
      <c r="B86" s="1"/>
      <c r="C86" s="1"/>
      <c r="D86" s="1"/>
      <c r="E86" s="1"/>
      <c r="F86" s="12"/>
      <c r="G86" s="12"/>
      <c r="H86" s="22" t="e">
        <f>IF(#REF!="",0,IF(#REF!="Very low",1,IF(#REF!="Low",2,IF(#REF!="Medium",3,IF(#REF!="High",4,#REF!)))))</f>
        <v>#REF!</v>
      </c>
      <c r="I86" s="22" t="e">
        <f>IF(#REF!="",0,IF(#REF!="Very low",1,IF(#REF!="Low",2,IF(#REF!="Medium",3,IF(#REF!="High",4,#REF!)))))</f>
        <v>#REF!</v>
      </c>
      <c r="J86" s="29" t="e">
        <f t="shared" si="0"/>
        <v>#REF!</v>
      </c>
      <c r="K86" s="1" t="e">
        <f t="shared" si="1"/>
        <v>#REF!</v>
      </c>
    </row>
    <row r="87" spans="1:11" hidden="1" x14ac:dyDescent="0.25">
      <c r="A87" s="9"/>
      <c r="B87" s="1"/>
      <c r="C87" s="1"/>
      <c r="D87" s="1"/>
      <c r="E87" s="1"/>
      <c r="F87" s="12"/>
      <c r="G87" s="12"/>
      <c r="H87" s="22" t="e">
        <f>IF(#REF!="",0,IF(#REF!="Very low",1,IF(#REF!="Low",2,IF(#REF!="Medium",3,IF(#REF!="High",4,#REF!)))))</f>
        <v>#REF!</v>
      </c>
      <c r="I87" s="22" t="e">
        <f>IF(#REF!="",0,IF(#REF!="Very low",1,IF(#REF!="Low",2,IF(#REF!="Medium",3,IF(#REF!="High",4,#REF!)))))</f>
        <v>#REF!</v>
      </c>
      <c r="J87" s="29" t="e">
        <f t="shared" si="0"/>
        <v>#REF!</v>
      </c>
      <c r="K87" s="1" t="e">
        <f t="shared" si="1"/>
        <v>#REF!</v>
      </c>
    </row>
    <row r="88" spans="1:11" hidden="1" x14ac:dyDescent="0.25">
      <c r="A88" s="9"/>
      <c r="B88" s="1"/>
      <c r="C88" s="1"/>
      <c r="D88" s="1"/>
      <c r="E88" s="1"/>
      <c r="F88" s="12"/>
      <c r="G88" s="12"/>
      <c r="H88" s="22" t="e">
        <f>IF(#REF!="",0,IF(#REF!="Very low",1,IF(#REF!="Low",2,IF(#REF!="Medium",3,IF(#REF!="High",4,#REF!)))))</f>
        <v>#REF!</v>
      </c>
      <c r="I88" s="22" t="e">
        <f>IF(#REF!="",0,IF(#REF!="Very low",1,IF(#REF!="Low",2,IF(#REF!="Medium",3,IF(#REF!="High",4,#REF!)))))</f>
        <v>#REF!</v>
      </c>
      <c r="J88" s="29" t="e">
        <f t="shared" si="0"/>
        <v>#REF!</v>
      </c>
      <c r="K88" s="1" t="e">
        <f t="shared" si="1"/>
        <v>#REF!</v>
      </c>
    </row>
    <row r="89" spans="1:11" hidden="1" x14ac:dyDescent="0.25">
      <c r="A89" s="9"/>
      <c r="B89" s="1"/>
      <c r="C89" s="1"/>
      <c r="D89" s="1"/>
      <c r="E89" s="1"/>
      <c r="F89" s="12"/>
      <c r="G89" s="12"/>
      <c r="H89" s="22" t="e">
        <f>IF(#REF!="",0,IF(#REF!="Very low",1,IF(#REF!="Low",2,IF(#REF!="Medium",3,IF(#REF!="High",4,F56)))))</f>
        <v>#REF!</v>
      </c>
      <c r="I89" s="22" t="e">
        <f>IF(#REF!="",0,IF(#REF!="Very low",1,IF(#REF!="Low",2,IF(#REF!="Medium",3,IF(#REF!="High",4,G56)))))</f>
        <v>#REF!</v>
      </c>
      <c r="J89" s="29" t="e">
        <f t="shared" si="0"/>
        <v>#REF!</v>
      </c>
      <c r="K89" s="1" t="e">
        <f t="shared" si="1"/>
        <v>#REF!</v>
      </c>
    </row>
    <row r="90" spans="1:11" hidden="1" x14ac:dyDescent="0.25">
      <c r="A90" s="9"/>
      <c r="B90" s="1"/>
      <c r="C90" s="1"/>
      <c r="D90" s="1"/>
      <c r="E90" s="1"/>
      <c r="F90" s="12"/>
      <c r="G90" s="12"/>
      <c r="H90" s="12"/>
      <c r="I90" s="12"/>
      <c r="J90" s="1"/>
      <c r="K90" s="1"/>
    </row>
    <row r="91" spans="1:11" hidden="1" x14ac:dyDescent="0.25">
      <c r="A91" s="1"/>
      <c r="B91" s="1"/>
      <c r="C91" s="1"/>
      <c r="D91" s="1"/>
      <c r="E91" s="1"/>
      <c r="F91" s="12"/>
      <c r="G91" s="12"/>
      <c r="H91" s="12"/>
      <c r="I91" s="12"/>
      <c r="J91" s="1"/>
      <c r="K91" s="1"/>
    </row>
    <row r="92" spans="1:11" hidden="1" x14ac:dyDescent="0.25">
      <c r="A92" s="1"/>
      <c r="B92" s="1"/>
      <c r="C92" s="1"/>
      <c r="D92" s="1"/>
      <c r="E92" s="1"/>
      <c r="F92" s="12"/>
      <c r="G92" s="12"/>
      <c r="H92" s="12"/>
      <c r="I92" s="12"/>
      <c r="J92" s="1"/>
      <c r="K92" s="1"/>
    </row>
    <row r="93" spans="1:11" hidden="1" x14ac:dyDescent="0.25">
      <c r="A93" s="1"/>
      <c r="B93" s="1"/>
      <c r="C93" s="1"/>
      <c r="D93" s="1"/>
      <c r="E93" s="1"/>
      <c r="F93" s="12"/>
      <c r="G93" s="12"/>
      <c r="H93" s="12"/>
      <c r="I93" s="12"/>
      <c r="J93" s="1"/>
      <c r="K93" s="1"/>
    </row>
    <row r="127" ht="13.5" customHeight="1" x14ac:dyDescent="0.25"/>
  </sheetData>
  <sheetProtection selectLockedCells="1"/>
  <mergeCells count="5">
    <mergeCell ref="F12:J12"/>
    <mergeCell ref="F4:J4"/>
    <mergeCell ref="F6:J6"/>
    <mergeCell ref="F8:J8"/>
    <mergeCell ref="F10:J10"/>
  </mergeCells>
  <phoneticPr fontId="0" type="noConversion"/>
  <dataValidations count="2">
    <dataValidation type="list" allowBlank="1" showInputMessage="1" showErrorMessage="1" sqref="F38:G44 F46:G55" xr:uid="{00000000-0002-0000-0000-000000000000}">
      <formula1>$F$70:$F$74</formula1>
    </dataValidation>
    <dataValidation type="list" allowBlank="1" showInputMessage="1" showErrorMessage="1" sqref="F45:G45" xr:uid="{00000000-0002-0000-0000-000001000000}">
      <formula1>$F$69:$F$74</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SR2008No15GRA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REGU-632-414</_dlc_DocId>
    <_dlc_DocIdUrl xmlns="9be56660-2c31-41ef-bc00-23e72f632f2a">
      <Url>https://cyfoethnaturiolcymru.sharepoint.com/teams/Regulatory/wasters/wain/_layouts/15/DocIdRedir.aspx?ID=REGU-632-414</Url>
      <Description>REGU-632-414</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1B9E98-0F40-4D40-8D83-49B8A23EB20A}">
  <ds:schemaRefs>
    <ds:schemaRef ds:uri="http://schemas.microsoft.com/sharepoint/events"/>
  </ds:schemaRefs>
</ds:datastoreItem>
</file>

<file path=customXml/itemProps2.xml><?xml version="1.0" encoding="utf-8"?>
<ds:datastoreItem xmlns:ds="http://schemas.openxmlformats.org/officeDocument/2006/customXml" ds:itemID="{6909244B-F23B-4565-9790-7657AF039589}">
  <ds:schemaRefs>
    <ds:schemaRef ds:uri="Microsoft.SharePoint.Taxonomy.ContentTypeSync"/>
  </ds:schemaRefs>
</ds:datastoreItem>
</file>

<file path=customXml/itemProps3.xml><?xml version="1.0" encoding="utf-8"?>
<ds:datastoreItem xmlns:ds="http://schemas.openxmlformats.org/officeDocument/2006/customXml" ds:itemID="{1CBF080E-1430-4BC4-B855-CBC3196CC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B89FE6B-EAD8-4B37-8883-4C971372BB75}">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A31CD3A7-2237-4CE7-9140-1B3F4C9122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2008-03-13T15:29:07Z</cp:lastPrinted>
  <dcterms:created xsi:type="dcterms:W3CDTF">2005-05-04T08:30:35Z</dcterms:created>
  <dcterms:modified xsi:type="dcterms:W3CDTF">2023-04-29T21:12:22Z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c9d99baf-3973-4d80-8835-34f2416ec746</vt:lpwstr>
  </property>
</Properties>
</file>